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EGRETERIA GENERALE\CONSERVAZIONE DIGITALE, PRIVACY, ANTICORRUZIONE, AMMINISTRAZIONE TRASPARENTE\AMMINISTRAZIONE TRASPARENTE\2024\titolari incarichi\"/>
    </mc:Choice>
  </mc:AlternateContent>
  <xr:revisionPtr revIDLastSave="0" documentId="13_ncr:1_{258390F6-D345-434D-9BFA-71A0A9C1A0A8}" xr6:coauthVersionLast="47" xr6:coauthVersionMax="47" xr10:uidLastSave="{00000000-0000-0000-0000-000000000000}"/>
  <bookViews>
    <workbookView xWindow="28680" yWindow="-120" windowWidth="29040" windowHeight="15840" xr2:uid="{D56B46C3-22CA-472C-91DD-D6DEE15ACE5D}"/>
  </bookViews>
  <sheets>
    <sheet name="2024" sheetId="1" r:id="rId1"/>
  </sheets>
  <definedNames>
    <definedName name="_xlnm._FilterDatabase" localSheetId="0" hidden="1">'2024'!$A$1:$Q$115</definedName>
    <definedName name="_Hlk180484206" localSheetId="0">'2024'!$D$82</definedName>
    <definedName name="_Hlk183420464" localSheetId="0">'2024'!$D$94</definedName>
    <definedName name="_Hlk184809626" localSheetId="0">'2024'!$D$102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14" i="1"/>
  <c r="F113" i="1"/>
  <c r="F112" i="1"/>
  <c r="F111" i="1"/>
  <c r="F108" i="1"/>
  <c r="E107" i="1"/>
  <c r="F107" i="1" s="1"/>
  <c r="F106" i="1"/>
  <c r="E106" i="1"/>
  <c r="F105" i="1"/>
  <c r="F104" i="1"/>
  <c r="F103" i="1"/>
  <c r="F102" i="1"/>
  <c r="F100" i="1"/>
  <c r="F99" i="1"/>
  <c r="F98" i="1"/>
  <c r="F97" i="1"/>
  <c r="F96" i="1"/>
  <c r="F95" i="1"/>
  <c r="F94" i="1"/>
  <c r="F93" i="1"/>
  <c r="F91" i="1"/>
  <c r="F90" i="1"/>
  <c r="E90" i="1"/>
  <c r="F89" i="1"/>
  <c r="F88" i="1"/>
  <c r="F87" i="1"/>
  <c r="F86" i="1"/>
  <c r="F85" i="1"/>
  <c r="F84" i="1"/>
  <c r="F83" i="1"/>
  <c r="F81" i="1"/>
  <c r="F80" i="1"/>
  <c r="F78" i="1"/>
  <c r="E78" i="1"/>
  <c r="F77" i="1"/>
  <c r="E77" i="1"/>
  <c r="F76" i="1"/>
  <c r="E76" i="1"/>
  <c r="F75" i="1"/>
  <c r="E75" i="1"/>
  <c r="F74" i="1"/>
  <c r="F73" i="1"/>
  <c r="F72" i="1"/>
  <c r="F71" i="1"/>
  <c r="F70" i="1"/>
  <c r="F69" i="1"/>
  <c r="F67" i="1"/>
  <c r="F65" i="1"/>
  <c r="F64" i="1"/>
  <c r="F63" i="1"/>
  <c r="F61" i="1"/>
  <c r="F60" i="1"/>
  <c r="F54" i="1"/>
  <c r="F53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4" i="1"/>
  <c r="F31" i="1"/>
  <c r="F30" i="1"/>
  <c r="F28" i="1"/>
  <c r="F26" i="1"/>
  <c r="F25" i="1"/>
  <c r="F24" i="1"/>
  <c r="F23" i="1"/>
  <c r="F22" i="1"/>
  <c r="F21" i="1"/>
  <c r="F20" i="1"/>
  <c r="F19" i="1"/>
  <c r="F18" i="1"/>
  <c r="E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<sst xmlns="http://schemas.openxmlformats.org/spreadsheetml/2006/main" count="894" uniqueCount="436">
  <si>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</si>
  <si>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</si>
  <si>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</si>
  <si>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</si>
  <si>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</si>
  <si>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</si>
  <si>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</si>
  <si>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</si>
  <si>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</si>
  <si>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acquisizione</t>
  </si>
  <si>
    <t>SERVIZIO PROPONENTE</t>
  </si>
  <si>
    <t>CUP</t>
  </si>
  <si>
    <t>tipo Affidam.</t>
  </si>
  <si>
    <t>NUMERO ATTO</t>
  </si>
  <si>
    <t>Data atto</t>
  </si>
  <si>
    <t>ordine/contratto</t>
  </si>
  <si>
    <t>DURC</t>
  </si>
  <si>
    <t>B00CE5FF27</t>
  </si>
  <si>
    <t>Fornitura Carburante e revisione</t>
  </si>
  <si>
    <t>Stenghele S.r.l.</t>
  </si>
  <si>
    <t>01677750223</t>
  </si>
  <si>
    <t>Affari generali</t>
  </si>
  <si>
    <t>&lt; 5.000</t>
  </si>
  <si>
    <t>B00D0DDDA6</t>
  </si>
  <si>
    <t xml:space="preserve">servizio di assistenza “full service annuale” per la manutenzione della macchina fotocopiatrice fino al 31.12.2024 </t>
  </si>
  <si>
    <t>Semprebon lux S.r.l.</t>
  </si>
  <si>
    <t>01270420225</t>
  </si>
  <si>
    <t>B00D44B236</t>
  </si>
  <si>
    <t xml:space="preserve">fornitura di n. 3 pacchi batteria per il mantenimento del calore dei contenitori isotermici </t>
  </si>
  <si>
    <t>MEB Elettroforniture S.r.l.</t>
  </si>
  <si>
    <t>02282890249</t>
  </si>
  <si>
    <t>B00D51AD05</t>
  </si>
  <si>
    <t>fornitura di cancelleria varia per l’ufficio</t>
  </si>
  <si>
    <t>Faccini Stefano</t>
  </si>
  <si>
    <t>FCCSFN65M31L781L</t>
  </si>
  <si>
    <t>01962310205</t>
  </si>
  <si>
    <t>B00DFFA675</t>
  </si>
  <si>
    <t xml:space="preserve">Approvazione del progetto di inserimento lavorativo </t>
  </si>
  <si>
    <t>Coop Aurora Trento</t>
  </si>
  <si>
    <t>02007550227</t>
  </si>
  <si>
    <t>Sociale</t>
  </si>
  <si>
    <t>Diretto</t>
  </si>
  <si>
    <t>B049A60EA4</t>
  </si>
  <si>
    <t>affidamento assistenza informatica, antivirus pc e assistenza centralino  per l'anno 2024</t>
  </si>
  <si>
    <t>Xenos S.r.l.</t>
  </si>
  <si>
    <t>01618510224</t>
  </si>
  <si>
    <t>B049E83890</t>
  </si>
  <si>
    <t>fornitura di un sim card telefonica Super Unlimited Wind Tre per RTO e  abbonamento biennale</t>
  </si>
  <si>
    <t>Archè S.r.l.</t>
  </si>
  <si>
    <t>05017110288</t>
  </si>
  <si>
    <t>B04A721504</t>
  </si>
  <si>
    <t>polizza RC auto in scadenza</t>
  </si>
  <si>
    <t>Inser S.p.A.</t>
  </si>
  <si>
    <t>01628540229</t>
  </si>
  <si>
    <t>B04A96FBE4</t>
  </si>
  <si>
    <t>Acquisto beni PGZ (zainetti)</t>
  </si>
  <si>
    <t>Sadesign.it  S.n.c.</t>
  </si>
  <si>
    <t>01481210225     </t>
  </si>
  <si>
    <t>Mense e politiche giovanili</t>
  </si>
  <si>
    <t>B069FE4FE5</t>
  </si>
  <si>
    <t>Incarico di verifica e trasmissione della dichiarazione IVA anno fiscale 2023</t>
  </si>
  <si>
    <t>Studio Domus S.r.l.</t>
  </si>
  <si>
    <t>02311910224</t>
  </si>
  <si>
    <t>B06A12DF65</t>
  </si>
  <si>
    <t xml:space="preserve">Fornitura di una macchina aspirapolvere/ aspiraliquidi, per le mense scolastiche </t>
  </si>
  <si>
    <t xml:space="preserve">Centro Vendite Galvagni S.n.c. di Rovereto (TN) </t>
  </si>
  <si>
    <t>01380060226</t>
  </si>
  <si>
    <t>B06A2BD97E</t>
  </si>
  <si>
    <t>Fornitura di veneziane per gli uffici</t>
  </si>
  <si>
    <t xml:space="preserve">Nipe design S.r.l. </t>
  </si>
  <si>
    <t>02452210228</t>
  </si>
  <si>
    <t>B09FC0C2B3</t>
  </si>
  <si>
    <t>Impegno di spesa per l’iscrizione ad un corso su “Rendiconto 2023: adempimenti, aggiornamenti e procedura con hypersic”, organizzata da Ica Systems S.r.l.</t>
  </si>
  <si>
    <t>Ica Systems S.r.l.</t>
  </si>
  <si>
    <t>02441700289</t>
  </si>
  <si>
    <t>02655940233</t>
  </si>
  <si>
    <t>B09FED3D6C</t>
  </si>
  <si>
    <t>Impegno presuntivo di spesa per servizi di telefonia mobile nonché servizi di rete per impianti</t>
  </si>
  <si>
    <t xml:space="preserve">TIM S.p.A. </t>
  </si>
  <si>
    <t>00488410010</t>
  </si>
  <si>
    <t>B09FFE1C3C</t>
  </si>
  <si>
    <t>WINDTRE S.p.A.</t>
  </si>
  <si>
    <t>013378520152</t>
  </si>
  <si>
    <t>B0A0151BEB</t>
  </si>
  <si>
    <t xml:space="preserve">Stampa attestati e diplomi conoscenza lingua cimbra </t>
  </si>
  <si>
    <t xml:space="preserve">Nuove arti Grafiche S.n.c. </t>
  </si>
  <si>
    <t>01659380222</t>
  </si>
  <si>
    <t>Sportello linguistico</t>
  </si>
  <si>
    <t>Impegno di spesa per aggiornamento corso sulla sicurezza sul lavoro e corsi per addetti all'antincendio e primo soccorso</t>
  </si>
  <si>
    <t>SEA Consulenze e Servizi S.r.l.</t>
  </si>
  <si>
    <t>02455120226</t>
  </si>
  <si>
    <t>B0C2B507F7</t>
  </si>
  <si>
    <t>Impegni di spesa per la realizzazione del progetto “Bookcrossing” nell’ambito dell’Accordo di programma con l’Istituto Comprensivo di Folgaria, Lavarone e Luserna</t>
  </si>
  <si>
    <t>F.lli Plotegher s.n.c.</t>
  </si>
  <si>
    <t>02559480229</t>
  </si>
  <si>
    <t>PCP</t>
  </si>
  <si>
    <t>da qui io come RUP</t>
  </si>
  <si>
    <t>B0C2BEB7E0</t>
  </si>
  <si>
    <t>Falegnameria Federico Rocchetti</t>
  </si>
  <si>
    <t>02103450223</t>
  </si>
  <si>
    <t>B0C2CF6437</t>
  </si>
  <si>
    <t>Acquisto materiale per corso di lingua cimbra a San Sebastiano e stampa diplomi di partecipazione.</t>
  </si>
  <si>
    <t>B0C2EC524C</t>
  </si>
  <si>
    <t>corso di lingua cimbra a San Sebastiano: stampa diplomi di partecipazione.</t>
  </si>
  <si>
    <t>B0D4D48228</t>
  </si>
  <si>
    <t>Acquisto beni per incontro Piano Giovani di Zona: affidamento alle ditte Panificio Bertoldi S.n.c. di Bertoldi F &amp; C. e Caseificio degli Altipiani e del Vezzena S.C. della fornitura di generi alimentari. CUP F77F23000110007</t>
  </si>
  <si>
    <t>Panificio Bertoldi SNC DI BERTOLDI F.&amp; C</t>
  </si>
  <si>
    <t>01385560220</t>
  </si>
  <si>
    <t>F77F23000110007</t>
  </si>
  <si>
    <t>B0D4E88A38</t>
  </si>
  <si>
    <t>Caseificio degli Altipiani e del Vezzena S.C.</t>
  </si>
  <si>
    <t>00372950220</t>
  </si>
  <si>
    <t>B10997DB89</t>
  </si>
  <si>
    <t xml:space="preserve">Acquisto beni per il secondo incontro Piano Giovani di Zona: affidamento alle ditte Panificio Barbetti Simone e C. S.n.c. della fornitura di generi alimentari. CUP F77F23000110007 </t>
  </si>
  <si>
    <t>Panificio Barbetti di Barbetti Simone &amp; c. S.n.c.</t>
  </si>
  <si>
    <t>00617430228</t>
  </si>
  <si>
    <t>attenzione a Tribunale di Bologna</t>
  </si>
  <si>
    <t>B109A9B78E</t>
  </si>
  <si>
    <t>progetto “Viaggio attraverso due regioni a Statuto Speciale: dalla Sicilia al Trentino analogie e dicotomie” nell’ambito del Piano Strategico Giovani 2024</t>
  </si>
  <si>
    <t>Guidavacanze S.r.l.</t>
  </si>
  <si>
    <t>02700170224 </t>
  </si>
  <si>
    <t>B109C10B5C</t>
  </si>
  <si>
    <t xml:space="preserve">Acquisto beni di pulizia e per il servizio di assistenza domiciliare. Impegno della relativa spesa.  </t>
  </si>
  <si>
    <t>Ferruzzi Servizi S.r.l.</t>
  </si>
  <si>
    <t>01052460225</t>
  </si>
  <si>
    <t>B109CC50BD</t>
  </si>
  <si>
    <t xml:space="preserve">Farmacia Fanzago S.n.c. </t>
  </si>
  <si>
    <t>01538290220</t>
  </si>
  <si>
    <t>B1273C1BE3</t>
  </si>
  <si>
    <t xml:space="preserve">Progetto “Le avventure spaziali del Signor Gianni”: affidamento dell’incarico di consulenza </t>
  </si>
  <si>
    <t>Marianna Riello</t>
  </si>
  <si>
    <t>RLLMNN80S56E970W</t>
  </si>
  <si>
    <t>04103690246</t>
  </si>
  <si>
    <t>B12AE6A451</t>
  </si>
  <si>
    <t xml:space="preserve">Affidamento allo Studio Grafico The Lab S.a.S. dell’incarico di stampa di ulteriori 25 Album con inserto speciale “Costruisci la tua Comunità”. </t>
  </si>
  <si>
    <t xml:space="preserve">The Lab &amp; C. S.a.S. </t>
  </si>
  <si>
    <t>01380370526</t>
  </si>
  <si>
    <t>B12B0656B4</t>
  </si>
  <si>
    <t>Affidamento alla ditta Alpsolution S.a.S. con sede a Pomarolo dell’incarico del servizio di smaltimento dei toner esausti presso la sede della Magnifica Comunità degli Altipiani Cimbri per l’anno 2024</t>
  </si>
  <si>
    <t>Alpsolution S.a.S. di Cesare Carli &amp; C.</t>
  </si>
  <si>
    <t>02119190227</t>
  </si>
  <si>
    <t>B14275E6A2</t>
  </si>
  <si>
    <t>Ulteriore impegno e liquidazione della spesa di € 65,14 per polizze di assicurazione R.C. patrimoniale Ente e Tutela giudiziaria colpa grave a carico dipendenti per il periodo settembre – dicembre 2023.</t>
  </si>
  <si>
    <t>B147968A07</t>
  </si>
  <si>
    <t>Acquisto beni per giornata conclusiva del corso di lingua cimbra a San Sebastiano.</t>
  </si>
  <si>
    <t>Famiglia Cooperativa Vattaro e Altipiani S.C.</t>
  </si>
  <si>
    <t>00109120220</t>
  </si>
  <si>
    <t>B15BD284C6</t>
  </si>
  <si>
    <t xml:space="preserve">Progetto per la predisposizione all’utilizzo della piattaforma AIUTAPP: affidamento dell’incarico di consulenza </t>
  </si>
  <si>
    <t>Coincydence S.r.l.</t>
  </si>
  <si>
    <t>05179010284</t>
  </si>
  <si>
    <t>B16828FB91</t>
  </si>
  <si>
    <t>Affidamento del servizio di dominio e hosting sito internet per il Piano Giovani Foresta per l’anno 2024 alla professionista Eva Pavan</t>
  </si>
  <si>
    <t>Eva Pavan</t>
  </si>
  <si>
    <t>PVNVEA77M53E512V</t>
  </si>
  <si>
    <t>02390970222</t>
  </si>
  <si>
    <t>B178790EB2</t>
  </si>
  <si>
    <t xml:space="preserve">Affidamento alla dott.ssa Elisabetta Ischia di Trento dell’incarico per la prestazione del servizio di mediazione familiare professionale e di coordinazione genitoriale </t>
  </si>
  <si>
    <t>Elisabetta Ischia</t>
  </si>
  <si>
    <t>SCHLBT76A44L378M</t>
  </si>
  <si>
    <t>02279150227</t>
  </si>
  <si>
    <t>B188899B67</t>
  </si>
  <si>
    <r>
      <t>Progetto “Attivare la cittadinanza nel co-costruire luoghi inclusivi e accoglienti”</t>
    </r>
    <r>
      <rPr>
        <sz val="11"/>
        <color theme="1"/>
        <rFont val="Arial"/>
        <family val="2"/>
      </rPr>
      <t xml:space="preserve"> </t>
    </r>
  </si>
  <si>
    <t>Studio Tangram di Sommadossi Veronica</t>
  </si>
  <si>
    <t>SMMVNC89C41L378K</t>
  </si>
  <si>
    <t>02584270223</t>
  </si>
  <si>
    <t>B1A61B2505</t>
  </si>
  <si>
    <t>Ulteriore impegno di spesa per messa in posa dei tronchi di abete nell’ambito del progetto “Bookcrossing” - Accordo di programma con l’Istituto Comprensivo di Folgaria, Lavarone e Luserna.</t>
  </si>
  <si>
    <t>Caneppele Daniele</t>
  </si>
  <si>
    <t>CNPDNL80C13L378B</t>
  </si>
  <si>
    <t>B1B2028166</t>
  </si>
  <si>
    <t>Affidamento alla ditta Mynet S.r.l. dell’incarico di fornitura dei servizi di ADSL, e fonia per quattro linee telefoniche per l’anno 2024</t>
  </si>
  <si>
    <t>Mynet S.r.l.</t>
  </si>
  <si>
    <t>01762150207</t>
  </si>
  <si>
    <t>B1B64A5615</t>
  </si>
  <si>
    <t>Affidamento del servizio di Amministratore di Sistema per la Magnifica Comunità degli Altipiani Cimbri alla ditta Xenos S.r.l. di Trento.</t>
  </si>
  <si>
    <t>B1B6BBE186</t>
  </si>
  <si>
    <t>B1C632AF54</t>
  </si>
  <si>
    <t>Affidamento dell’incarico del servizio di trasporto dei partecipanti del progetto “Europeada” nell’ambito del Piano Strategico Giovani 2024</t>
  </si>
  <si>
    <t>Agenzia Guidavacanze S.r.l.</t>
  </si>
  <si>
    <t>02700170224</t>
  </si>
  <si>
    <t>B1D8B71E41</t>
  </si>
  <si>
    <t xml:space="preserve">Affidamento dell’incarico di fornitura di n. 10 coppe e una targa per il torneo di calcio in memoria di Francesco Plotegher nell’ambito del progetto “Consulta in gioco” nell’ambito del Piano Strategico Giovani 2024. </t>
  </si>
  <si>
    <t>Stefani F.lli S.n.c.</t>
  </si>
  <si>
    <t>00906520242</t>
  </si>
  <si>
    <t>B1A280B183</t>
  </si>
  <si>
    <t xml:space="preserve">Approvazione del progetto di inserimento lavorativo nell’ambito del Protocollo d’Intesa </t>
  </si>
  <si>
    <t>contratti servizi sociali esclusi</t>
  </si>
  <si>
    <t>P5</t>
  </si>
  <si>
    <t>non lo trovo</t>
  </si>
  <si>
    <t xml:space="preserve">B268A4CEA0    </t>
  </si>
  <si>
    <t>Affidamento incarico di conduzione del progetto “Cafè Alzheimer nella natura” alla psicologa e psicoterapeuta dott.ssa Paola Maria Taufer</t>
  </si>
  <si>
    <t>dott.ssa Taufer Paola Maria</t>
  </si>
  <si>
    <t>TFRPMR66P69D530S</t>
  </si>
  <si>
    <t>02036540223</t>
  </si>
  <si>
    <t>&lt; 5000</t>
  </si>
  <si>
    <t>B268D0804D                                              B2801FE73B</t>
  </si>
  <si>
    <t>Affidamento alla ditta SEA Consulenze e Servizi di Lavis (TN) del servizio di elaborazione delle procedure per rischio biologico per assistenti domiciliari.</t>
  </si>
  <si>
    <t>contracta</t>
  </si>
  <si>
    <t>B268E1D4E2</t>
  </si>
  <si>
    <t xml:space="preserve">Affidamento a Xenos S.r.l. del servizio di manutenzione del centralino CX3 della Magnifica Comunità degli Altipiani Cimbri </t>
  </si>
  <si>
    <t>B2728785B1</t>
  </si>
  <si>
    <t xml:space="preserve">Affidamento dell’incarico di stampa materiale promozionale nell’ambito del progetto “Atnen” nell’ambito del Piano Strategico Giovani 2024. </t>
  </si>
  <si>
    <t xml:space="preserve">Nuove arti Grafiche S.c. </t>
  </si>
  <si>
    <t>B280558B45</t>
  </si>
  <si>
    <t>Incarico alla Cooperativa Sociale Progetto92 per l’attivazione sul territorio della Magnifica Comunità degli Altipiani Cimbri del progetto denominato “Ci sto? Affare fatica!”.</t>
  </si>
  <si>
    <t>Progetto 92 S.c.s.</t>
  </si>
  <si>
    <t>01378460222</t>
  </si>
  <si>
    <t>'01378460222</t>
  </si>
  <si>
    <t>Presidente</t>
  </si>
  <si>
    <t>B2A274B35B</t>
  </si>
  <si>
    <t>Integrazione del fabbisogno di buoni pasto elettronici presso la società Day Ristoservice S.p.A. in adesione alla Convenzione Apac per l’affidamento del servizio sostitutivo di mensa fino al 26 marzo 2027</t>
  </si>
  <si>
    <t>DayRistoservice S.p.A.</t>
  </si>
  <si>
    <t>03543000370</t>
  </si>
  <si>
    <t>convenzione</t>
  </si>
  <si>
    <t>B2ADE98716</t>
  </si>
  <si>
    <t>Il cielo in una stanza – affidamento incarico alla ScarlattineProgetti Associazione Culturale ETS e impegno della relativa spesa</t>
  </si>
  <si>
    <t>ScarlattineProgetti Associazione Culturale ETS</t>
  </si>
  <si>
    <t>&gt; 5000</t>
  </si>
  <si>
    <t>B2AE53B127</t>
  </si>
  <si>
    <t>Impegno di spesa per concessione servizio di accompagnamento al lavoro</t>
  </si>
  <si>
    <t>Gruppo 78</t>
  </si>
  <si>
    <t>00492180229</t>
  </si>
  <si>
    <t>B2AEDF9800</t>
  </si>
  <si>
    <t xml:space="preserve">Acquisto gadget per la realizzazione “ATNEN e EUROPEADA – Piano Strategico Giovani 2024. CUP F77F23000110007 </t>
  </si>
  <si>
    <t>S.B.E. S.r.l.</t>
  </si>
  <si>
    <t>00641970223</t>
  </si>
  <si>
    <t>B2B3AA3BE2</t>
  </si>
  <si>
    <t>Affidamento alla ditta Myo S.p.A. della fornitura di articoli della cancelleria e di igiene e pulizia per l’ufficio ed impegno della relativa spesa</t>
  </si>
  <si>
    <t xml:space="preserve">Myo S.p.A. </t>
  </si>
  <si>
    <t>03222970406</t>
  </si>
  <si>
    <t>B2DA7FEE1F</t>
  </si>
  <si>
    <t xml:space="preserve">Concessione servizio di accompagnamento al lavoro </t>
  </si>
  <si>
    <t>Anffas Trentino Onlus</t>
  </si>
  <si>
    <t>01785780220</t>
  </si>
  <si>
    <t>B2E6DE5E8D</t>
  </si>
  <si>
    <t>Affidamento incarico di formazione dell’assistente sociale di Spazio Argento e del personale di assistenza domiciliare sull’organizzazione degli spazi domestici degli utenti del servizio socio assistenziale della Magnifica Comunità degli Altipiani Cimbri alla psicologa e psicoterapeuta dott.ssa Paola Maria Taufer. Impegno della relativa spesa</t>
  </si>
  <si>
    <t>B2E6EAD39C</t>
  </si>
  <si>
    <t>Affidamento incarico di conduzione del progetto di Sportello per "caregiver” alla psicologa e psicoterapeuta dott.ssa Paola Maria Taufer</t>
  </si>
  <si>
    <t>B2DA36FB16</t>
  </si>
  <si>
    <t xml:space="preserve">Impegno di spesa per manutenzione ordinaria dell’automezzo di servizio Panda 4x4 targata ET687RL a favore di Stenghele S.r.l. </t>
  </si>
  <si>
    <t>B2E102C6E9</t>
  </si>
  <si>
    <r>
      <t>Impegno della spesa inerente laboratorio artistico per la realizzazione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 xml:space="preserve">” – Piano Strategico Giovani 2024. CUP F77F23000110007 </t>
    </r>
  </si>
  <si>
    <t>Carraro Simone</t>
  </si>
  <si>
    <t>CRRSMN95M11L407F</t>
  </si>
  <si>
    <t>05153020267</t>
  </si>
  <si>
    <t>B2F03F5473 ANNULLATO in pcp</t>
  </si>
  <si>
    <t xml:space="preserve">Impegno della spesa inerente la realizzazione di un laboratorio artistico nell’ambito del progetto “Rosspach" CUP F77F23000110007 </t>
  </si>
  <si>
    <t>Viemme di Marchiori Marcello &amp; C. S.n.c.</t>
  </si>
  <si>
    <t>00199510223</t>
  </si>
  <si>
    <t>B2F94EF7E3</t>
  </si>
  <si>
    <r>
      <t>Impegno della spesa inerente la realizzazione di un laboratorio artistico nell’ambito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 xml:space="preserve">” – Piano Strategico Giovani 2024. CUP F77F23000110007 CIG: B2F94EF7E3   </t>
    </r>
  </si>
  <si>
    <t>Cristoforetti Costruzioni meccaniche S.r.l.</t>
  </si>
  <si>
    <t>02446090223</t>
  </si>
  <si>
    <t>&lt; 5.001</t>
  </si>
  <si>
    <t>B3025E79AD</t>
  </si>
  <si>
    <t>Impegno di spesa per a partecipazione a corsi di formazione organizzati dal Consorzio dei Comuni Trentini da parte di due dipendenti della Magnifica Comunità degli Altipiani Cimbri. CIG</t>
  </si>
  <si>
    <t>Consorzio dei Comuni Trentini S.C.</t>
  </si>
  <si>
    <t>01533550222</t>
  </si>
  <si>
    <t>in house</t>
  </si>
  <si>
    <t>B322E7C2BE</t>
  </si>
  <si>
    <t>Affidamento incarichi per la replica dello spettacolo teatrale “Dov’è sparita Betty?” - Impegno della relativa spesa.</t>
  </si>
  <si>
    <t>Associazione teatrale "Alla Ribalta"</t>
  </si>
  <si>
    <t>02326520224</t>
  </si>
  <si>
    <t>B323087256</t>
  </si>
  <si>
    <t>Giovanni Fiabane</t>
  </si>
  <si>
    <t>FBNGNN82A19L736H</t>
  </si>
  <si>
    <t>02094590227</t>
  </si>
  <si>
    <t>B323139539</t>
  </si>
  <si>
    <t>Caseificio degli Altipiani e del Vezzena</t>
  </si>
  <si>
    <t>B32A46937E</t>
  </si>
  <si>
    <t>Acquisto beni per l’incontro formativo a Mezzomonte di Folgaria per il Piano Giovani di Zona 2024: affidamento alla ditta Panificio Barbetti Simone e C. S.n.c della fornitura di generi alimentari</t>
  </si>
  <si>
    <t>B33236F631</t>
  </si>
  <si>
    <t>Impegno di spesa e liquidazione per sostituzione di due pneumatici dell’automezzo di servizio Panda 4x4 targata ET687RL</t>
  </si>
  <si>
    <t>PIT STOP - TRENTO</t>
  </si>
  <si>
    <t>PTRMHL68E20C794M</t>
  </si>
  <si>
    <t>01564790226</t>
  </si>
  <si>
    <t>B33BF0C0BB</t>
  </si>
  <si>
    <t xml:space="preserve">Impegno di spesa per le visite mediche dermatologiche ai sensi del D. Lgs. n. 81/08 e ss.mm. </t>
  </si>
  <si>
    <t>Cerba HealtCare Corporate Service lab s.r.l. di Trento</t>
  </si>
  <si>
    <t>01214730226</t>
  </si>
  <si>
    <t>14996171006</t>
  </si>
  <si>
    <t>Affari Gen e Fin</t>
  </si>
  <si>
    <t>B354F575C5</t>
  </si>
  <si>
    <r>
      <t>Impegno della spesa inerente la realizzazione di un evento musicale nell’ambito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>” – Piano Strategico Giovani 2024</t>
    </r>
  </si>
  <si>
    <t>FLY MUSIC SAS di Michele Moschetta e C.</t>
  </si>
  <si>
    <t>00676720220</t>
  </si>
  <si>
    <t>B35D928094</t>
  </si>
  <si>
    <r>
      <t>Impegno della spesa inerente la realizzazione di locandine nell’ambito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>” – Piano Strategico Giovani 2025</t>
    </r>
    <r>
      <rPr>
        <sz val="11"/>
        <color theme="1"/>
        <rFont val="Calibri"/>
        <family val="2"/>
        <scheme val="minor"/>
      </rPr>
      <t/>
    </r>
  </si>
  <si>
    <r>
      <t>FESTINI S.N.C.</t>
    </r>
    <r>
      <rPr>
        <sz val="11"/>
        <color rgb="FF4D5156"/>
        <rFont val="Arial"/>
        <family val="2"/>
      </rPr>
      <t> DI </t>
    </r>
    <r>
      <rPr>
        <sz val="11"/>
        <color rgb="FF5F6368"/>
        <rFont val="Arial"/>
        <family val="2"/>
      </rPr>
      <t>FESTINI</t>
    </r>
    <r>
      <rPr>
        <sz val="11"/>
        <color rgb="FF4D5156"/>
        <rFont val="Arial"/>
        <family val="2"/>
      </rPr>
      <t> FRANCESCA E C.</t>
    </r>
  </si>
  <si>
    <t>01363760222</t>
  </si>
  <si>
    <t>B3F656A14F</t>
  </si>
  <si>
    <r>
      <t>Affidamento all’Associazione Culturale Ababba di Trento della realizzazione del concerto “The Rumpled” al Drago Vaia Regeneration, nell’ambito del progetto “INNOVARE LA TRADIZIONE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Arial"/>
        <family val="2"/>
      </rPr>
      <t>Alpe Cimbra tra Storia e Futuro”</t>
    </r>
  </si>
  <si>
    <t>Associazione culturale ABABBA</t>
  </si>
  <si>
    <t>02560530228</t>
  </si>
  <si>
    <t>Affari generali e finanziario</t>
  </si>
  <si>
    <t>&lt;5000</t>
  </si>
  <si>
    <t>B3F9A74639</t>
  </si>
  <si>
    <t>Acquisto brioches per la realizzazione del progetto “COMUNICAZIONE – Piano Strategico Giovani 2024. Affidamento della fornitura alle ditte Panificio Bertoldi di Lavarone e Panificio Barbetti di Folgaria. CUP F77F23000110007.</t>
  </si>
  <si>
    <t>PANIFICIO BERTOLDI SNC DI BERTOLDI F.&amp; C</t>
  </si>
  <si>
    <t>B3FAECD0D5</t>
  </si>
  <si>
    <t>B3FB5C9455</t>
  </si>
  <si>
    <t>Impegno di spesa per riparazione dell’automezzo di servizio Panda 4x4 targata ET687RL a favore di Autofficina Toss Andrea</t>
  </si>
  <si>
    <t>AUTOFFICINA TOSS DI TOSS ANDREA &amp; C. S.A.S.</t>
  </si>
  <si>
    <t>01094870225</t>
  </si>
  <si>
    <t>B3FFEB627B</t>
  </si>
  <si>
    <t>Assicurazione Danni All Risks</t>
  </si>
  <si>
    <t>ITAS MUTUA</t>
  </si>
  <si>
    <t>00110750221</t>
  </si>
  <si>
    <t>AD4</t>
  </si>
  <si>
    <t>B26FA35889</t>
  </si>
  <si>
    <t>B17DF832AD</t>
  </si>
  <si>
    <t>cig padre</t>
  </si>
  <si>
    <t>B4003F893A</t>
  </si>
  <si>
    <t>Assicurazione RC PATRIMONIALE Ente, RCT/O Tutela legale</t>
  </si>
  <si>
    <t>UNIPOLSAI ASSICURAZIONI S.P.A.</t>
  </si>
  <si>
    <t>03506831209</t>
  </si>
  <si>
    <t>03740811207</t>
  </si>
  <si>
    <t>B17DF821DA</t>
  </si>
  <si>
    <t>B4004E3B27</t>
  </si>
  <si>
    <t>INFORTUNI</t>
  </si>
  <si>
    <t>B17DF84380</t>
  </si>
  <si>
    <t>B40065085D</t>
  </si>
  <si>
    <t>kasko ente kasko km</t>
  </si>
  <si>
    <t>VITTORIA ASSICURAZIONI S.P.A.</t>
  </si>
  <si>
    <t>01329510158</t>
  </si>
  <si>
    <t>B4167DEB93</t>
  </si>
  <si>
    <r>
      <t>Affidamento dell’incarico alla professionista Dalia Macii di Pomarolo (TN) per l’attività di supporto e coordinamento e organizzazione del progetto “INNOVARE LA TRADIZIONE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Arial"/>
        <family val="2"/>
      </rPr>
      <t xml:space="preserve">Alpe Cimbra tra Storia e Futuro”. </t>
    </r>
  </si>
  <si>
    <t>MACII DALIA</t>
  </si>
  <si>
    <t>MCADLA79T46G478Y</t>
  </si>
  <si>
    <t>02210760225</t>
  </si>
  <si>
    <t>B41730C561</t>
  </si>
  <si>
    <t>Affidamento alla ditta Myo S.p.A. della fornitura di articoli della cancelleria per l’ufficio ed impegno della relativa spesa</t>
  </si>
  <si>
    <t>B42248490C</t>
  </si>
  <si>
    <t xml:space="preserve">Affidamento dell’incarico di formazione del personale dipendente in tema di privacy e cybersecurity alla ditta Alpsolution di Pomarolo (TN). </t>
  </si>
  <si>
    <t>B42CF1D128</t>
  </si>
  <si>
    <t xml:space="preserve">Affidamento allo studio Stefano Fabris Photography. dell’incarico di realizzazione della mostra denominata “I volti dell’Alpe” </t>
  </si>
  <si>
    <t>Stefano Fabris</t>
  </si>
  <si>
    <t>FBRSFN82L04G224S</t>
  </si>
  <si>
    <t>05035900280</t>
  </si>
  <si>
    <t>B42D1D2D06</t>
  </si>
  <si>
    <r>
      <t>e incarico per la conseguente stampa dei pannelli alla ditta Nuove Arti Grafiche Società Cooperativa, nell’ambito del progetto “INNOVARE LA TRADIZIONE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Arial"/>
        <family val="2"/>
      </rPr>
      <t xml:space="preserve">Alpe Cimbra tra Storia e Futuro”. </t>
    </r>
  </si>
  <si>
    <t>Nuove Arti Grafiche SC</t>
  </si>
  <si>
    <t>B42D8832A6</t>
  </si>
  <si>
    <r>
      <t>Affidamento a The Hub Trentino-Südtirol S.C. Impresa sociale di Trento dell’incarico di coordinamento, segreteria e comunicazione del progetto “INNOVARE LA TRADIZIONE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Arial"/>
        <family val="2"/>
      </rPr>
      <t xml:space="preserve">Alpe Cimbra tra Storia e Futuro”. </t>
    </r>
  </si>
  <si>
    <t>HUB Trentino Suedtirol</t>
  </si>
  <si>
    <t>02179230228</t>
  </si>
  <si>
    <t>B437C9BCBC</t>
  </si>
  <si>
    <t>Affidamento alla ditta Xenos S.r.l. della fornitura di articoli informatici per l’ufficio ed impegno della relativa spesa</t>
  </si>
  <si>
    <t>B43AFE2D7A</t>
  </si>
  <si>
    <t>Affidamento alla ditta Stefano Faccini di Marmirolo (MN) della fornitura di cancelleria varia per l’ufficio</t>
  </si>
  <si>
    <t>B45876F050</t>
  </si>
  <si>
    <t>Affidamento dell’incarico alla ditta iDt System S.n.c. di Isera (TN) della sistemazione e manutenzione dell’impianto elettrico della Magnifica Comunità degli Altipiani Cimbri. Impegno della relativa spesa</t>
  </si>
  <si>
    <t xml:space="preserve">iDt System S.n.c. </t>
  </si>
  <si>
    <t>01641150220</t>
  </si>
  <si>
    <t>B458E40055</t>
  </si>
  <si>
    <t>Il cielo in una stanza – affidamento incarico alla ScarlattineProgetti Associazione Culturale ETS per creazione e stampa fanzine. Impegno della relativa spesa</t>
  </si>
  <si>
    <t>B45B1051AB</t>
  </si>
  <si>
    <t>Affidamento incarichi per la realizzazione e la distribuzione del periodico della Magnifica Comunità degli Altipiani Cimbri “PuntoCom”. La Comunità informa – Altipiani Cimbri”</t>
  </si>
  <si>
    <t>Adriano Siesser</t>
  </si>
  <si>
    <t>SSSDRN87C07L378C</t>
  </si>
  <si>
    <t>02624860223</t>
  </si>
  <si>
    <t>B45B350612</t>
  </si>
  <si>
    <t>B47258EEA4</t>
  </si>
  <si>
    <t>Affidamento al Consorzio dei Comuni Trentini soc. coop. del servizio di gestione centralizzata degli stipendi per gli anni 2025, 2026 e 2027 per la Magnifica Comunità degli Altipiani Cimbri</t>
  </si>
  <si>
    <t>B46CCE6552</t>
  </si>
  <si>
    <t>Rinnovo della Convenzione per la gestione del servizio di tesoreria dell’Ente: MAGNIFICA COMUNITA’ DEGLI ALTIPIANI CIMBRI per il periodo dal 01/04/2020 al 31/12/2024 e di servizi inerenti al Nodo dei Pagamenti-SPC per il nuovo periodo dal 01/01/2025 al 31/12/2029</t>
  </si>
  <si>
    <t>Cassa rurale vallagarina</t>
  </si>
  <si>
    <t>00148270226</t>
  </si>
  <si>
    <t>'00148270226</t>
  </si>
  <si>
    <t>Decreto Presidente</t>
  </si>
  <si>
    <t>&gt; 5.000</t>
  </si>
  <si>
    <t>B46E95B119</t>
  </si>
  <si>
    <t xml:space="preserve">Affidamento al Consorzio dei Comuni Trentini dell'incarico per il servizio di consulenza in materia di “privacy”, per l’anno 2025, a seguito dell’entrata in vigore del nuovo Regolamento europeo 2016/679, con particolare riferimento alla figura del “Responsabile della Protezione dei Dati (RPD)” </t>
  </si>
  <si>
    <t>B46D8781A5</t>
  </si>
  <si>
    <t xml:space="preserve">Affidamento a Nuove Arti Grafiche Società Cooperativa la stampa del catalogo della mostra “Primi-alti-Piani o Sguardo su un paesaggio umano”; attività comprese all’interno del progetto “INNOVARE LA TRADIZIONE: Alpe Cimbra tra Storia e Futuro”. </t>
  </si>
  <si>
    <t>B46DE94C49</t>
  </si>
  <si>
    <t xml:space="preserve">Affidamento al Caseificio degli Altipiani e del Vezzena di Lavarone l’allestimento del buffet per il giorno della presentazione e dell’apertura della mostra; attività comprese all’interno del progetto “INNOVARE LA TRADIZIONE: Alpe Cimbra tra Storia e Futuro”. </t>
  </si>
  <si>
    <t>B476D6EECD</t>
  </si>
  <si>
    <t xml:space="preserve">Acquisto generi di conforto per gli utenti del servizio socio-assistenziale </t>
  </si>
  <si>
    <t>Targher Sas Di Targher Mauro E C.</t>
  </si>
  <si>
    <t>02163290220</t>
  </si>
  <si>
    <t>'02163290220</t>
  </si>
  <si>
    <t>B476DD8649</t>
  </si>
  <si>
    <t>B48E247DCF</t>
  </si>
  <si>
    <t>Ulteriore incarico a Nuove Arti Grafiche Società Cooperativa della stampa del catalogo della mostra “Primi-alti-Piani o Sguardo su un paesaggio umano”</t>
  </si>
  <si>
    <t>B490FF3E5A</t>
  </si>
  <si>
    <t>Affidamento al Consorzio dei Comuni Trentini soc. coop. del servizio di consulenza in materia fiscale e tributaria per l’anno 2025</t>
  </si>
  <si>
    <t>B4A6C3C858</t>
  </si>
  <si>
    <t>B4BAF2F9E9</t>
  </si>
  <si>
    <t>Studio specifico sul clima e la montagna e quale relatore dell’evento “Neve e turismo sostenibile, cosa è cambiato negli ultimi 15 anni” per la giornata del 15 dicembre c.m</t>
  </si>
  <si>
    <t>Fazzini Massimiliano</t>
  </si>
  <si>
    <t>FZZMSM68E31H769B</t>
  </si>
  <si>
    <t>01794710440</t>
  </si>
  <si>
    <t>B4C041DFF8</t>
  </si>
  <si>
    <t xml:space="preserve">Affidamento dell’incarico professionale allo Studio Tangram della dott.ssa Veronica Sommadossi per attività di formazione e comunicazione nell’ambito dei progetti “Comunicazione” e “Ritorno al futuro” del Piano Strategico Giovani 2024. </t>
  </si>
  <si>
    <t>B4DCA3D179</t>
  </si>
  <si>
    <r>
      <t>Ulteriore impegno e liquidazione alla ditta Nuove Arti Grafiche Società per la stampa di pannelli per la mostra denominata “Sguardo su un paesaggio umano”, nell’ambito del progetto “INNOVARE LA TRADIZIONE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Arial"/>
        <family val="2"/>
      </rPr>
      <t>Alpe Cimbra tra Storia e Futuro”.</t>
    </r>
  </si>
  <si>
    <t>B4DDE6DA3B</t>
  </si>
  <si>
    <t xml:space="preserve">Affidamento alla ditta Nicom Securalarm Gmbh di Bolzano del servizio di manutenzione dell’impianto antincendio per la sede della Magnifica Comunità degli Altipiani Cimbri per il triennio 2025-2027. </t>
  </si>
  <si>
    <t>Nicom Seculalarm S.r.l.</t>
  </si>
  <si>
    <t>03083020218</t>
  </si>
  <si>
    <t>B4E4E56424</t>
  </si>
  <si>
    <t>Acquisto beni per Piano Giovani di Zona. Affidamento alla ditta VAIA di Borgo Valsugana della fornitura di n. 6 Vaia Cube. Impegno della relativa spesa.</t>
  </si>
  <si>
    <t>Vaia S.rl.</t>
  </si>
  <si>
    <t>02562650222</t>
  </si>
  <si>
    <t>B4F95373E3</t>
  </si>
  <si>
    <t>Affidamento alla ditta Semprebonlux del servizio di rilevazione presenze in modalità CLOUD per l’anno 2025</t>
  </si>
  <si>
    <t>B4FBBFA09C</t>
  </si>
  <si>
    <t>11 mesi assistenza alla ditta Semprebonlux del servizio di rilevazione presenze in modalità CLOUD per l’anno 2025</t>
  </si>
  <si>
    <t>B50D7DD5E9</t>
  </si>
  <si>
    <t>Integrazione per completamento attività progetto INNOVARE LA TRADIZIONE</t>
  </si>
  <si>
    <t>B50DB8AE70</t>
  </si>
  <si>
    <t>Affidamento dell’incarico professionale a Federica Gerosa social design per attività di formazione e comunicazione nell’ambito del progetto “Comunicazione” del Piano Strategico Giovani 2024</t>
  </si>
  <si>
    <t>Gerosa Federica</t>
  </si>
  <si>
    <t>02576430223</t>
  </si>
  <si>
    <t>B50DFF0FA4</t>
  </si>
  <si>
    <t>Affidamento dell’incarico professionale al dott. Francesco Picello per attività di percorso di accompagnamento formativo e consulenziale nell’ambito del progetto “Comunicazione” del Piano Strategico Giovani 2024</t>
  </si>
  <si>
    <t>Picello Francesco</t>
  </si>
  <si>
    <t>02447610227</t>
  </si>
  <si>
    <t>B5117C2024</t>
  </si>
  <si>
    <t>Approvazione dell’elenco aperto dei soggetti prestatori di servizi residenziali e semiresidenziali per persone con disabilità residenti nel territorio del Magnifica Comunità degli Altipiani Cimbri</t>
  </si>
  <si>
    <t>Cooperativa sociale Villa Maria</t>
  </si>
  <si>
    <t>01456720224</t>
  </si>
  <si>
    <t>aperta</t>
  </si>
  <si>
    <t>B511957E57</t>
  </si>
  <si>
    <t>Impronte Società cooperativa sociale</t>
  </si>
  <si>
    <t>01096950223</t>
  </si>
  <si>
    <t>sicopat</t>
  </si>
  <si>
    <t>B511A37733</t>
  </si>
  <si>
    <t>B511AFB8F1</t>
  </si>
  <si>
    <t>C.S.4 Società cooperativa sociale Onlus</t>
  </si>
  <si>
    <t>01211810229</t>
  </si>
  <si>
    <t>B511BB84EA</t>
  </si>
  <si>
    <t>Amalia Guardini Società cooperativa sociale Onlus</t>
  </si>
  <si>
    <t>00481700227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</si>
</sst>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4D5156"/>
      <name val="Arial"/>
      <family val="2"/>
    </font>
    <font>
      <sz val="11"/>
      <color rgb="FF5F636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D704-7C38-48A2-8F7F-D046E64B6CA0}">
  <dimension ref="A1:Q115"/>
  <sheetViews>
    <sheetView tabSelected="1" zoomScaleNormal="100" workbookViewId="0">
      <selection activeCell="D111" sqref="D111"/>
    </sheetView>
  </sheetViews>
  <sheetFormatPr defaultRowHeight="15" x14ac:dyDescent="0.25"/>
  <cols>
    <col min="2" max="2" width="4" customWidth="1"/>
    <col min="3" max="3" width="17.42578125" customWidth="1"/>
    <col min="4" max="4" width="48.140625" customWidth="1"/>
    <col min="5" max="5" width="13.85546875" customWidth="1"/>
    <col min="6" max="6" width="13.28515625" customWidth="1"/>
    <col min="7" max="7" width="25.28515625" customWidth="1"/>
    <col min="8" max="8" width="21.5703125" customWidth="1"/>
    <col min="9" max="9" width="14.7109375" customWidth="1"/>
    <col min="10" max="10" width="16.42578125" bestFit="1" customWidth="1"/>
    <col min="11" max="11" width="19.7109375" customWidth="1"/>
    <col min="12" max="12" width="16.7109375" customWidth="1"/>
    <col min="14" max="14" width="14.28515625" bestFit="1" customWidth="1"/>
    <col min="15" max="15" width="10.7109375" bestFit="1" customWidth="1"/>
    <col min="16" max="16" width="16" bestFit="1" customWidth="1"/>
  </cols>
  <sheetData>
    <row r="1" spans="1:17" ht="52.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2024</v>
      </c>
      <c r="B2">
        <v>1</v>
      </c>
      <c r="C2" t="s">
        <v>17</v>
      </c>
      <c r="D2" t="s">
        <v>18</v>
      </c>
      <c r="E2">
        <v>1444.07</v>
      </c>
      <c r="F2">
        <f>(E2*22%)+E2</f>
        <v>1761.7654</v>
      </c>
      <c r="G2" t="s">
        <v>19</v>
      </c>
      <c r="H2">
        <v>1677750223</v>
      </c>
      <c r="I2" t="s">
        <v>20</v>
      </c>
      <c r="J2">
        <v>45313</v>
      </c>
      <c r="K2" t="s">
        <v>21</v>
      </c>
      <c r="M2" t="s">
        <v>22</v>
      </c>
      <c r="N2">
        <v>7</v>
      </c>
      <c r="O2">
        <v>45309</v>
      </c>
    </row>
    <row r="3" spans="1:17" x14ac:dyDescent="0.25">
      <c r="A3">
        <v>2024</v>
      </c>
      <c r="B3">
        <v>2</v>
      </c>
      <c r="C3" t="s">
        <v>23</v>
      </c>
      <c r="D3" t="s">
        <v>24</v>
      </c>
      <c r="E3">
        <v>1475.41</v>
      </c>
      <c r="F3">
        <f t="shared" ref="F3:F21" si="0">(E3*22%)+E3</f>
        <v>1800.0002000000002</v>
      </c>
      <c r="G3" t="s">
        <v>25</v>
      </c>
      <c r="H3" s="1" t="s">
        <v>26</v>
      </c>
      <c r="I3" s="1" t="s">
        <v>26</v>
      </c>
      <c r="J3">
        <v>45313</v>
      </c>
      <c r="K3" t="s">
        <v>21</v>
      </c>
      <c r="M3" t="s">
        <v>22</v>
      </c>
      <c r="N3">
        <v>6</v>
      </c>
      <c r="O3">
        <v>45309</v>
      </c>
    </row>
    <row r="4" spans="1:17" x14ac:dyDescent="0.25">
      <c r="A4">
        <v>2024</v>
      </c>
      <c r="B4">
        <v>3</v>
      </c>
      <c r="C4" t="s">
        <v>27</v>
      </c>
      <c r="D4" t="s">
        <v>28</v>
      </c>
      <c r="E4">
        <v>387.48</v>
      </c>
      <c r="F4">
        <f t="shared" si="0"/>
        <v>472.72560000000004</v>
      </c>
      <c r="G4" t="s">
        <v>29</v>
      </c>
      <c r="H4" s="1" t="s">
        <v>30</v>
      </c>
      <c r="I4" s="1" t="s">
        <v>30</v>
      </c>
      <c r="J4">
        <v>45313</v>
      </c>
      <c r="K4" t="s">
        <v>21</v>
      </c>
      <c r="M4" t="s">
        <v>22</v>
      </c>
      <c r="N4">
        <v>8</v>
      </c>
      <c r="O4">
        <v>45310</v>
      </c>
    </row>
    <row r="5" spans="1:17" x14ac:dyDescent="0.25">
      <c r="A5">
        <v>2024</v>
      </c>
      <c r="B5">
        <v>4</v>
      </c>
      <c r="C5" t="s">
        <v>31</v>
      </c>
      <c r="D5" t="s">
        <v>32</v>
      </c>
      <c r="E5">
        <v>376.48</v>
      </c>
      <c r="F5">
        <f t="shared" si="0"/>
        <v>459.30560000000003</v>
      </c>
      <c r="G5" t="s">
        <v>33</v>
      </c>
      <c r="H5" s="1" t="s">
        <v>34</v>
      </c>
      <c r="I5" s="1" t="s">
        <v>35</v>
      </c>
      <c r="J5">
        <v>45313</v>
      </c>
      <c r="K5" t="s">
        <v>21</v>
      </c>
      <c r="M5" t="s">
        <v>22</v>
      </c>
      <c r="N5">
        <v>9</v>
      </c>
      <c r="O5">
        <v>45310</v>
      </c>
    </row>
    <row r="6" spans="1:17" ht="21" customHeight="1" x14ac:dyDescent="0.25">
      <c r="A6">
        <v>2024</v>
      </c>
      <c r="B6">
        <v>5</v>
      </c>
      <c r="C6" t="s">
        <v>36</v>
      </c>
      <c r="D6" t="s">
        <v>37</v>
      </c>
      <c r="E6">
        <v>11394.39</v>
      </c>
      <c r="F6">
        <f t="shared" si="0"/>
        <v>13901.155799999999</v>
      </c>
      <c r="G6" t="s">
        <v>38</v>
      </c>
      <c r="H6" s="1" t="s">
        <v>39</v>
      </c>
      <c r="I6" s="1" t="s">
        <v>39</v>
      </c>
      <c r="J6">
        <v>45313</v>
      </c>
      <c r="K6" t="s">
        <v>40</v>
      </c>
      <c r="M6" t="s">
        <v>41</v>
      </c>
      <c r="N6">
        <v>3</v>
      </c>
      <c r="O6">
        <v>45308</v>
      </c>
    </row>
    <row r="7" spans="1:17" x14ac:dyDescent="0.25">
      <c r="A7">
        <v>2024</v>
      </c>
      <c r="B7">
        <v>6</v>
      </c>
      <c r="C7" t="s">
        <v>42</v>
      </c>
      <c r="D7" t="s">
        <v>43</v>
      </c>
      <c r="E7">
        <v>1760</v>
      </c>
      <c r="F7">
        <f t="shared" ref="F7" si="1">E7+(E7*22%)</f>
        <v>2147.1999999999998</v>
      </c>
      <c r="G7" t="s">
        <v>44</v>
      </c>
      <c r="H7" s="1" t="s">
        <v>45</v>
      </c>
      <c r="I7" s="1" t="s">
        <v>45</v>
      </c>
      <c r="J7">
        <v>45329</v>
      </c>
      <c r="K7" t="s">
        <v>21</v>
      </c>
      <c r="M7" t="s">
        <v>22</v>
      </c>
      <c r="N7">
        <v>13</v>
      </c>
      <c r="O7">
        <v>45322</v>
      </c>
    </row>
    <row r="8" spans="1:17" x14ac:dyDescent="0.25">
      <c r="A8">
        <v>2024</v>
      </c>
      <c r="B8">
        <v>7</v>
      </c>
      <c r="C8" t="s">
        <v>46</v>
      </c>
      <c r="D8" t="s">
        <v>47</v>
      </c>
      <c r="E8">
        <v>494.76</v>
      </c>
      <c r="F8">
        <f t="shared" si="0"/>
        <v>603.60720000000003</v>
      </c>
      <c r="G8" t="s">
        <v>48</v>
      </c>
      <c r="H8" s="1" t="s">
        <v>49</v>
      </c>
      <c r="I8" s="1" t="s">
        <v>49</v>
      </c>
      <c r="J8">
        <v>45329</v>
      </c>
      <c r="K8" t="s">
        <v>21</v>
      </c>
      <c r="M8" t="s">
        <v>22</v>
      </c>
      <c r="N8">
        <v>14</v>
      </c>
      <c r="O8">
        <v>45322</v>
      </c>
    </row>
    <row r="9" spans="1:17" x14ac:dyDescent="0.25">
      <c r="A9">
        <v>2024</v>
      </c>
      <c r="B9">
        <v>8</v>
      </c>
      <c r="C9" t="s">
        <v>50</v>
      </c>
      <c r="D9" t="s">
        <v>51</v>
      </c>
      <c r="E9">
        <v>680</v>
      </c>
      <c r="F9">
        <f t="shared" si="0"/>
        <v>829.6</v>
      </c>
      <c r="G9" t="s">
        <v>52</v>
      </c>
      <c r="H9" s="1" t="s">
        <v>53</v>
      </c>
      <c r="I9" s="1" t="s">
        <v>53</v>
      </c>
      <c r="J9">
        <v>45329</v>
      </c>
      <c r="K9" t="s">
        <v>21</v>
      </c>
      <c r="M9" t="s">
        <v>22</v>
      </c>
      <c r="N9">
        <v>18</v>
      </c>
      <c r="O9">
        <v>45329</v>
      </c>
    </row>
    <row r="10" spans="1:17" x14ac:dyDescent="0.25">
      <c r="A10">
        <v>2024</v>
      </c>
      <c r="B10">
        <v>9</v>
      </c>
      <c r="C10" t="s">
        <v>54</v>
      </c>
      <c r="D10" t="s">
        <v>55</v>
      </c>
      <c r="E10">
        <v>1020</v>
      </c>
      <c r="F10">
        <f t="shared" si="0"/>
        <v>1244.4000000000001</v>
      </c>
      <c r="G10" t="s">
        <v>56</v>
      </c>
      <c r="H10" s="1" t="s">
        <v>57</v>
      </c>
      <c r="I10" s="1" t="s">
        <v>57</v>
      </c>
      <c r="J10">
        <v>45329</v>
      </c>
      <c r="K10" t="s">
        <v>58</v>
      </c>
      <c r="M10" t="s">
        <v>22</v>
      </c>
      <c r="N10">
        <v>1</v>
      </c>
      <c r="O10">
        <v>45329</v>
      </c>
    </row>
    <row r="11" spans="1:17" x14ac:dyDescent="0.25">
      <c r="A11">
        <v>2024</v>
      </c>
      <c r="B11">
        <v>10</v>
      </c>
      <c r="C11" t="s">
        <v>59</v>
      </c>
      <c r="D11" t="s">
        <v>60</v>
      </c>
      <c r="E11">
        <v>200</v>
      </c>
      <c r="F11">
        <f>(E11*22%)+E11+(E11*4%)</f>
        <v>252</v>
      </c>
      <c r="G11" t="s">
        <v>61</v>
      </c>
      <c r="H11" s="1" t="s">
        <v>62</v>
      </c>
      <c r="I11" s="1" t="s">
        <v>62</v>
      </c>
      <c r="J11">
        <v>45338</v>
      </c>
      <c r="K11" t="s">
        <v>21</v>
      </c>
      <c r="M11" t="s">
        <v>22</v>
      </c>
      <c r="N11">
        <v>20</v>
      </c>
      <c r="O11">
        <v>45338</v>
      </c>
    </row>
    <row r="12" spans="1:17" x14ac:dyDescent="0.25">
      <c r="A12">
        <v>2024</v>
      </c>
      <c r="B12">
        <v>11</v>
      </c>
      <c r="C12" t="s">
        <v>63</v>
      </c>
      <c r="D12" t="s">
        <v>64</v>
      </c>
      <c r="E12">
        <v>225</v>
      </c>
      <c r="F12">
        <f t="shared" si="0"/>
        <v>274.5</v>
      </c>
      <c r="G12" t="s">
        <v>65</v>
      </c>
      <c r="H12" s="1" t="s">
        <v>66</v>
      </c>
      <c r="I12" s="1" t="s">
        <v>66</v>
      </c>
      <c r="J12">
        <v>45338</v>
      </c>
      <c r="K12" t="s">
        <v>21</v>
      </c>
      <c r="M12" t="s">
        <v>22</v>
      </c>
      <c r="N12">
        <v>21</v>
      </c>
      <c r="O12">
        <v>45338</v>
      </c>
    </row>
    <row r="13" spans="1:17" x14ac:dyDescent="0.25">
      <c r="A13">
        <v>2024</v>
      </c>
      <c r="B13">
        <v>12</v>
      </c>
      <c r="C13" t="s">
        <v>67</v>
      </c>
      <c r="D13" t="s">
        <v>68</v>
      </c>
      <c r="E13">
        <v>466</v>
      </c>
      <c r="F13">
        <f t="shared" si="0"/>
        <v>568.52</v>
      </c>
      <c r="G13" t="s">
        <v>69</v>
      </c>
      <c r="H13" s="1" t="s">
        <v>70</v>
      </c>
      <c r="I13" s="1" t="s">
        <v>70</v>
      </c>
      <c r="J13">
        <v>45338</v>
      </c>
      <c r="K13" t="s">
        <v>21</v>
      </c>
      <c r="M13" t="s">
        <v>22</v>
      </c>
      <c r="N13">
        <v>22</v>
      </c>
      <c r="O13">
        <v>45338</v>
      </c>
    </row>
    <row r="14" spans="1:17" x14ac:dyDescent="0.25">
      <c r="A14">
        <v>2024</v>
      </c>
      <c r="B14">
        <v>13</v>
      </c>
      <c r="C14" t="s">
        <v>71</v>
      </c>
      <c r="D14" t="s">
        <v>72</v>
      </c>
      <c r="E14">
        <v>300</v>
      </c>
      <c r="F14">
        <f>(E14*22%)+E14</f>
        <v>366</v>
      </c>
      <c r="G14" t="s">
        <v>73</v>
      </c>
      <c r="H14" s="1" t="s">
        <v>74</v>
      </c>
      <c r="I14" s="1" t="s">
        <v>75</v>
      </c>
      <c r="J14">
        <v>45352</v>
      </c>
      <c r="K14" t="s">
        <v>21</v>
      </c>
      <c r="M14" t="s">
        <v>22</v>
      </c>
      <c r="N14">
        <v>25</v>
      </c>
      <c r="O14">
        <v>45351</v>
      </c>
    </row>
    <row r="15" spans="1:17" x14ac:dyDescent="0.25">
      <c r="A15">
        <v>2024</v>
      </c>
      <c r="B15">
        <v>14</v>
      </c>
      <c r="C15" t="s">
        <v>76</v>
      </c>
      <c r="D15" t="s">
        <v>77</v>
      </c>
      <c r="E15">
        <v>300</v>
      </c>
      <c r="F15">
        <f>(E15*22%)+E15</f>
        <v>366</v>
      </c>
      <c r="G15" t="s">
        <v>78</v>
      </c>
      <c r="H15" s="1" t="s">
        <v>79</v>
      </c>
      <c r="I15" s="1" t="s">
        <v>79</v>
      </c>
      <c r="J15">
        <v>45352</v>
      </c>
      <c r="K15" t="s">
        <v>21</v>
      </c>
      <c r="M15" t="s">
        <v>22</v>
      </c>
      <c r="N15">
        <v>24</v>
      </c>
      <c r="O15">
        <v>45351</v>
      </c>
    </row>
    <row r="16" spans="1:17" x14ac:dyDescent="0.25">
      <c r="A16">
        <v>2024</v>
      </c>
      <c r="B16">
        <v>15</v>
      </c>
      <c r="C16" t="s">
        <v>80</v>
      </c>
      <c r="D16" t="s">
        <v>77</v>
      </c>
      <c r="E16">
        <v>75</v>
      </c>
      <c r="F16">
        <f>(E16*22%)+E16</f>
        <v>91.5</v>
      </c>
      <c r="G16" t="s">
        <v>81</v>
      </c>
      <c r="H16" s="1" t="s">
        <v>82</v>
      </c>
      <c r="I16" s="1" t="s">
        <v>82</v>
      </c>
      <c r="J16">
        <v>45352</v>
      </c>
      <c r="K16" t="s">
        <v>21</v>
      </c>
      <c r="M16" t="s">
        <v>22</v>
      </c>
      <c r="N16">
        <v>24</v>
      </c>
      <c r="O16">
        <v>45351</v>
      </c>
    </row>
    <row r="17" spans="1:17" x14ac:dyDescent="0.25">
      <c r="A17">
        <v>2024</v>
      </c>
      <c r="B17">
        <v>16</v>
      </c>
      <c r="C17" t="s">
        <v>83</v>
      </c>
      <c r="D17" t="s">
        <v>84</v>
      </c>
      <c r="E17">
        <v>140</v>
      </c>
      <c r="F17">
        <f t="shared" si="0"/>
        <v>170.8</v>
      </c>
      <c r="G17" t="s">
        <v>85</v>
      </c>
      <c r="H17" s="1" t="s">
        <v>86</v>
      </c>
      <c r="I17" s="1" t="s">
        <v>86</v>
      </c>
      <c r="J17">
        <v>45352</v>
      </c>
      <c r="K17" t="s">
        <v>87</v>
      </c>
      <c r="M17" t="s">
        <v>22</v>
      </c>
      <c r="N17">
        <v>1</v>
      </c>
      <c r="O17">
        <v>45350</v>
      </c>
    </row>
    <row r="18" spans="1:17" x14ac:dyDescent="0.25">
      <c r="A18">
        <v>2024</v>
      </c>
      <c r="B18">
        <v>17</v>
      </c>
      <c r="D18" t="s">
        <v>88</v>
      </c>
      <c r="E18">
        <f>700+95+95+60</f>
        <v>950</v>
      </c>
      <c r="F18">
        <f t="shared" si="0"/>
        <v>1159</v>
      </c>
      <c r="G18" t="s">
        <v>89</v>
      </c>
      <c r="H18" s="1" t="s">
        <v>90</v>
      </c>
      <c r="I18" s="1" t="s">
        <v>90</v>
      </c>
      <c r="J18">
        <v>45352</v>
      </c>
      <c r="K18" t="s">
        <v>21</v>
      </c>
      <c r="M18" t="s">
        <v>22</v>
      </c>
      <c r="N18">
        <v>26</v>
      </c>
      <c r="O18">
        <v>45352</v>
      </c>
    </row>
    <row r="19" spans="1:17" x14ac:dyDescent="0.25">
      <c r="A19">
        <v>2024</v>
      </c>
      <c r="B19">
        <v>18</v>
      </c>
      <c r="C19" t="s">
        <v>91</v>
      </c>
      <c r="D19" t="s">
        <v>92</v>
      </c>
      <c r="E19">
        <v>1600</v>
      </c>
      <c r="F19">
        <f t="shared" si="0"/>
        <v>1952</v>
      </c>
      <c r="G19" t="s">
        <v>93</v>
      </c>
      <c r="H19" s="1" t="s">
        <v>94</v>
      </c>
      <c r="I19" s="1" t="s">
        <v>94</v>
      </c>
      <c r="J19">
        <v>45362</v>
      </c>
      <c r="K19" t="s">
        <v>21</v>
      </c>
      <c r="M19" t="s">
        <v>22</v>
      </c>
      <c r="N19">
        <v>28</v>
      </c>
      <c r="O19">
        <v>45362</v>
      </c>
      <c r="P19" t="s">
        <v>95</v>
      </c>
      <c r="Q19" t="s">
        <v>96</v>
      </c>
    </row>
    <row r="20" spans="1:17" x14ac:dyDescent="0.25">
      <c r="A20">
        <v>2024</v>
      </c>
      <c r="B20">
        <v>19</v>
      </c>
      <c r="C20" t="s">
        <v>97</v>
      </c>
      <c r="D20" t="s">
        <v>92</v>
      </c>
      <c r="E20">
        <v>1171.2</v>
      </c>
      <c r="F20">
        <f t="shared" si="0"/>
        <v>1428.864</v>
      </c>
      <c r="G20" t="s">
        <v>98</v>
      </c>
      <c r="H20" s="1" t="s">
        <v>99</v>
      </c>
      <c r="I20" s="1" t="s">
        <v>99</v>
      </c>
      <c r="J20">
        <v>45362</v>
      </c>
      <c r="K20" t="s">
        <v>21</v>
      </c>
      <c r="M20" t="s">
        <v>22</v>
      </c>
      <c r="N20">
        <v>28</v>
      </c>
      <c r="O20">
        <v>45362</v>
      </c>
      <c r="P20" t="s">
        <v>95</v>
      </c>
    </row>
    <row r="21" spans="1:17" x14ac:dyDescent="0.25">
      <c r="A21">
        <v>2024</v>
      </c>
      <c r="B21">
        <v>20</v>
      </c>
      <c r="C21" t="s">
        <v>100</v>
      </c>
      <c r="D21" t="s">
        <v>101</v>
      </c>
      <c r="E21">
        <v>178.22</v>
      </c>
      <c r="F21">
        <f t="shared" si="0"/>
        <v>217.42840000000001</v>
      </c>
      <c r="G21" t="s">
        <v>33</v>
      </c>
      <c r="H21" s="1" t="s">
        <v>34</v>
      </c>
      <c r="I21" s="1" t="s">
        <v>35</v>
      </c>
      <c r="J21">
        <v>45362</v>
      </c>
      <c r="K21" t="s">
        <v>87</v>
      </c>
      <c r="M21" t="s">
        <v>22</v>
      </c>
      <c r="N21">
        <v>2</v>
      </c>
      <c r="O21">
        <v>45362</v>
      </c>
      <c r="P21" t="s">
        <v>95</v>
      </c>
    </row>
    <row r="22" spans="1:17" x14ac:dyDescent="0.25">
      <c r="A22">
        <v>2024</v>
      </c>
      <c r="B22">
        <v>21</v>
      </c>
      <c r="C22" t="s">
        <v>102</v>
      </c>
      <c r="D22" t="s">
        <v>103</v>
      </c>
      <c r="E22">
        <v>147.19999999999999</v>
      </c>
      <c r="F22">
        <f>(E22*22%)+E22</f>
        <v>179.584</v>
      </c>
      <c r="G22" t="s">
        <v>85</v>
      </c>
      <c r="H22" s="1" t="s">
        <v>86</v>
      </c>
      <c r="I22" s="1" t="s">
        <v>86</v>
      </c>
      <c r="J22">
        <v>45362</v>
      </c>
      <c r="K22" t="s">
        <v>87</v>
      </c>
      <c r="M22" t="s">
        <v>22</v>
      </c>
      <c r="N22">
        <v>2</v>
      </c>
      <c r="O22">
        <v>45362</v>
      </c>
      <c r="P22" t="s">
        <v>95</v>
      </c>
    </row>
    <row r="23" spans="1:17" x14ac:dyDescent="0.25">
      <c r="A23">
        <v>2024</v>
      </c>
      <c r="B23">
        <v>22</v>
      </c>
      <c r="C23" t="s">
        <v>104</v>
      </c>
      <c r="D23" t="s">
        <v>105</v>
      </c>
      <c r="E23">
        <v>30</v>
      </c>
      <c r="F23">
        <f>(E23*22%)+E23</f>
        <v>36.6</v>
      </c>
      <c r="G23" t="s">
        <v>106</v>
      </c>
      <c r="H23" s="1" t="s">
        <v>107</v>
      </c>
      <c r="I23" s="1" t="s">
        <v>107</v>
      </c>
      <c r="J23">
        <v>45366</v>
      </c>
      <c r="K23" t="s">
        <v>58</v>
      </c>
      <c r="L23" t="s">
        <v>108</v>
      </c>
      <c r="M23" t="s">
        <v>22</v>
      </c>
      <c r="N23">
        <v>4</v>
      </c>
      <c r="O23">
        <v>45366</v>
      </c>
      <c r="P23" t="s">
        <v>95</v>
      </c>
    </row>
    <row r="24" spans="1:17" x14ac:dyDescent="0.25">
      <c r="A24">
        <v>2024</v>
      </c>
      <c r="B24">
        <v>23</v>
      </c>
      <c r="C24" t="s">
        <v>109</v>
      </c>
      <c r="D24" t="s">
        <v>105</v>
      </c>
      <c r="E24">
        <v>64</v>
      </c>
      <c r="F24">
        <f t="shared" ref="F24" si="2">(E24*22%)+E24</f>
        <v>78.08</v>
      </c>
      <c r="G24" t="s">
        <v>110</v>
      </c>
      <c r="H24" s="1" t="s">
        <v>111</v>
      </c>
      <c r="I24" s="1" t="s">
        <v>111</v>
      </c>
      <c r="J24">
        <v>45366</v>
      </c>
      <c r="K24" t="s">
        <v>58</v>
      </c>
      <c r="L24" t="s">
        <v>108</v>
      </c>
      <c r="M24" t="s">
        <v>22</v>
      </c>
      <c r="N24">
        <v>4</v>
      </c>
      <c r="O24">
        <v>45366</v>
      </c>
      <c r="P24" t="s">
        <v>95</v>
      </c>
    </row>
    <row r="25" spans="1:17" x14ac:dyDescent="0.25">
      <c r="A25">
        <v>2024</v>
      </c>
      <c r="B25">
        <v>24</v>
      </c>
      <c r="C25" t="s">
        <v>112</v>
      </c>
      <c r="D25" t="s">
        <v>113</v>
      </c>
      <c r="E25">
        <v>112</v>
      </c>
      <c r="F25">
        <f>(E25*22%)+E25</f>
        <v>136.63999999999999</v>
      </c>
      <c r="G25" t="s">
        <v>114</v>
      </c>
      <c r="H25" s="1" t="s">
        <v>115</v>
      </c>
      <c r="I25" s="1" t="s">
        <v>115</v>
      </c>
      <c r="J25">
        <v>45373</v>
      </c>
      <c r="K25" t="s">
        <v>58</v>
      </c>
      <c r="L25" t="s">
        <v>108</v>
      </c>
      <c r="M25" t="s">
        <v>22</v>
      </c>
      <c r="N25">
        <v>5</v>
      </c>
      <c r="O25">
        <v>45373</v>
      </c>
      <c r="P25" t="s">
        <v>95</v>
      </c>
      <c r="Q25" t="s">
        <v>116</v>
      </c>
    </row>
    <row r="26" spans="1:17" x14ac:dyDescent="0.25">
      <c r="A26">
        <v>2024</v>
      </c>
      <c r="B26">
        <v>25</v>
      </c>
      <c r="C26" t="s">
        <v>117</v>
      </c>
      <c r="D26" t="s">
        <v>118</v>
      </c>
      <c r="E26">
        <v>4262.29</v>
      </c>
      <c r="F26">
        <f>(E26*22%)+E26</f>
        <v>5199.9938000000002</v>
      </c>
      <c r="G26" t="s">
        <v>119</v>
      </c>
      <c r="H26" s="1" t="s">
        <v>120</v>
      </c>
      <c r="I26" s="1" t="s">
        <v>120</v>
      </c>
      <c r="J26">
        <v>45379</v>
      </c>
      <c r="K26" t="s">
        <v>58</v>
      </c>
      <c r="L26" t="s">
        <v>108</v>
      </c>
      <c r="M26" t="s">
        <v>22</v>
      </c>
      <c r="N26">
        <v>6</v>
      </c>
      <c r="O26">
        <v>45392</v>
      </c>
      <c r="P26" t="s">
        <v>95</v>
      </c>
    </row>
    <row r="27" spans="1:17" x14ac:dyDescent="0.25">
      <c r="A27">
        <v>2024</v>
      </c>
      <c r="B27">
        <v>26</v>
      </c>
      <c r="C27" t="s">
        <v>121</v>
      </c>
      <c r="D27" t="s">
        <v>122</v>
      </c>
      <c r="E27">
        <v>299.05</v>
      </c>
      <c r="F27">
        <v>327.11</v>
      </c>
      <c r="G27" t="s">
        <v>123</v>
      </c>
      <c r="H27" s="1" t="s">
        <v>124</v>
      </c>
      <c r="I27" s="1" t="s">
        <v>124</v>
      </c>
      <c r="J27">
        <v>45379</v>
      </c>
      <c r="K27" t="s">
        <v>21</v>
      </c>
      <c r="M27" t="s">
        <v>22</v>
      </c>
      <c r="N27">
        <v>32</v>
      </c>
      <c r="O27">
        <v>45379</v>
      </c>
      <c r="P27" t="s">
        <v>95</v>
      </c>
    </row>
    <row r="28" spans="1:17" x14ac:dyDescent="0.25">
      <c r="A28">
        <v>2024</v>
      </c>
      <c r="B28">
        <v>27</v>
      </c>
      <c r="C28" t="s">
        <v>125</v>
      </c>
      <c r="D28" t="s">
        <v>122</v>
      </c>
      <c r="E28">
        <v>42.79</v>
      </c>
      <c r="F28">
        <f>(E28*22%)+E28</f>
        <v>52.203800000000001</v>
      </c>
      <c r="G28" t="s">
        <v>126</v>
      </c>
      <c r="H28" s="1" t="s">
        <v>127</v>
      </c>
      <c r="I28" s="1" t="s">
        <v>127</v>
      </c>
      <c r="J28">
        <v>45379</v>
      </c>
      <c r="K28" t="s">
        <v>21</v>
      </c>
      <c r="M28" t="s">
        <v>22</v>
      </c>
      <c r="N28">
        <v>32</v>
      </c>
      <c r="O28">
        <v>45379</v>
      </c>
      <c r="P28" t="s">
        <v>95</v>
      </c>
    </row>
    <row r="29" spans="1:17" x14ac:dyDescent="0.25">
      <c r="A29">
        <v>2024</v>
      </c>
      <c r="B29">
        <v>28</v>
      </c>
      <c r="C29" t="s">
        <v>128</v>
      </c>
      <c r="D29" t="s">
        <v>129</v>
      </c>
      <c r="E29">
        <v>480</v>
      </c>
      <c r="F29">
        <v>490.8</v>
      </c>
      <c r="G29" t="s">
        <v>130</v>
      </c>
      <c r="H29" s="1" t="s">
        <v>131</v>
      </c>
      <c r="I29" s="1" t="s">
        <v>132</v>
      </c>
      <c r="J29">
        <v>45391</v>
      </c>
      <c r="K29" t="s">
        <v>40</v>
      </c>
      <c r="M29" t="s">
        <v>22</v>
      </c>
      <c r="N29">
        <v>20</v>
      </c>
      <c r="O29">
        <v>45392</v>
      </c>
      <c r="P29" t="s">
        <v>95</v>
      </c>
    </row>
    <row r="30" spans="1:17" x14ac:dyDescent="0.25">
      <c r="A30">
        <v>2024</v>
      </c>
      <c r="B30">
        <v>29</v>
      </c>
      <c r="C30" t="s">
        <v>133</v>
      </c>
      <c r="D30" t="s">
        <v>134</v>
      </c>
      <c r="E30">
        <v>317.5</v>
      </c>
      <c r="F30">
        <f>(E30*22%)+E30</f>
        <v>387.35</v>
      </c>
      <c r="G30" t="s">
        <v>135</v>
      </c>
      <c r="H30" s="1" t="s">
        <v>136</v>
      </c>
      <c r="I30" s="1" t="s">
        <v>136</v>
      </c>
      <c r="J30">
        <v>45391</v>
      </c>
      <c r="K30" t="s">
        <v>21</v>
      </c>
      <c r="M30" t="s">
        <v>22</v>
      </c>
      <c r="N30">
        <v>33</v>
      </c>
      <c r="O30">
        <v>45387</v>
      </c>
      <c r="P30" t="s">
        <v>95</v>
      </c>
    </row>
    <row r="31" spans="1:17" x14ac:dyDescent="0.25">
      <c r="A31">
        <v>2024</v>
      </c>
      <c r="B31">
        <v>30</v>
      </c>
      <c r="C31" t="s">
        <v>137</v>
      </c>
      <c r="D31" t="s">
        <v>138</v>
      </c>
      <c r="E31">
        <v>270</v>
      </c>
      <c r="F31">
        <f>(E31*22%)+E31</f>
        <v>329.4</v>
      </c>
      <c r="G31" t="s">
        <v>139</v>
      </c>
      <c r="H31" s="1" t="s">
        <v>140</v>
      </c>
      <c r="I31" s="1" t="s">
        <v>140</v>
      </c>
      <c r="J31">
        <v>45391</v>
      </c>
      <c r="K31" t="s">
        <v>21</v>
      </c>
      <c r="M31" t="s">
        <v>22</v>
      </c>
      <c r="N31">
        <v>34</v>
      </c>
      <c r="O31">
        <v>45391</v>
      </c>
      <c r="P31" t="s">
        <v>95</v>
      </c>
    </row>
    <row r="32" spans="1:17" x14ac:dyDescent="0.25">
      <c r="A32">
        <v>2024</v>
      </c>
      <c r="B32">
        <v>31</v>
      </c>
      <c r="C32" t="s">
        <v>141</v>
      </c>
      <c r="D32" t="s">
        <v>142</v>
      </c>
      <c r="E32">
        <v>65.14</v>
      </c>
      <c r="F32">
        <v>65.14</v>
      </c>
      <c r="G32" t="s">
        <v>52</v>
      </c>
      <c r="H32" s="1" t="s">
        <v>53</v>
      </c>
      <c r="I32" s="1" t="s">
        <v>53</v>
      </c>
      <c r="J32">
        <v>45397</v>
      </c>
      <c r="K32" t="s">
        <v>21</v>
      </c>
      <c r="M32" t="s">
        <v>22</v>
      </c>
      <c r="N32">
        <v>36</v>
      </c>
      <c r="O32">
        <v>45397</v>
      </c>
      <c r="P32" t="s">
        <v>95</v>
      </c>
    </row>
    <row r="33" spans="1:16" x14ac:dyDescent="0.25">
      <c r="A33">
        <v>2024</v>
      </c>
      <c r="B33">
        <v>32</v>
      </c>
      <c r="C33" t="s">
        <v>143</v>
      </c>
      <c r="D33" t="s">
        <v>144</v>
      </c>
      <c r="E33">
        <v>90.9</v>
      </c>
      <c r="F33">
        <v>100</v>
      </c>
      <c r="G33" t="s">
        <v>145</v>
      </c>
      <c r="H33" s="1" t="s">
        <v>146</v>
      </c>
      <c r="I33" s="1" t="s">
        <v>146</v>
      </c>
      <c r="J33">
        <v>45398</v>
      </c>
      <c r="K33" t="s">
        <v>87</v>
      </c>
      <c r="M33" t="s">
        <v>22</v>
      </c>
      <c r="N33">
        <v>3</v>
      </c>
      <c r="O33">
        <v>45398</v>
      </c>
      <c r="P33" t="s">
        <v>95</v>
      </c>
    </row>
    <row r="34" spans="1:16" x14ac:dyDescent="0.25">
      <c r="A34">
        <v>2024</v>
      </c>
      <c r="B34">
        <v>33</v>
      </c>
      <c r="C34" t="s">
        <v>147</v>
      </c>
      <c r="D34" t="s">
        <v>148</v>
      </c>
      <c r="E34">
        <v>1100</v>
      </c>
      <c r="F34">
        <f>(E34*22%)+E34</f>
        <v>1342</v>
      </c>
      <c r="G34" t="s">
        <v>149</v>
      </c>
      <c r="H34" s="1" t="s">
        <v>150</v>
      </c>
      <c r="I34" s="1" t="s">
        <v>150</v>
      </c>
      <c r="J34">
        <v>45404</v>
      </c>
      <c r="K34" t="s">
        <v>40</v>
      </c>
      <c r="M34" t="s">
        <v>22</v>
      </c>
      <c r="N34">
        <v>21</v>
      </c>
      <c r="O34">
        <v>45397</v>
      </c>
      <c r="P34" t="s">
        <v>95</v>
      </c>
    </row>
    <row r="35" spans="1:16" x14ac:dyDescent="0.25">
      <c r="A35">
        <v>2024</v>
      </c>
      <c r="B35">
        <v>34</v>
      </c>
      <c r="C35" t="s">
        <v>151</v>
      </c>
      <c r="D35" t="s">
        <v>152</v>
      </c>
      <c r="E35">
        <v>120</v>
      </c>
      <c r="F35">
        <v>152.26</v>
      </c>
      <c r="G35" t="s">
        <v>153</v>
      </c>
      <c r="H35" s="1" t="s">
        <v>154</v>
      </c>
      <c r="I35" s="1" t="s">
        <v>155</v>
      </c>
      <c r="J35">
        <v>45406</v>
      </c>
      <c r="K35" t="s">
        <v>58</v>
      </c>
      <c r="L35" t="s">
        <v>108</v>
      </c>
      <c r="M35" t="s">
        <v>22</v>
      </c>
      <c r="N35">
        <v>7</v>
      </c>
      <c r="O35">
        <v>45398</v>
      </c>
      <c r="P35" t="s">
        <v>95</v>
      </c>
    </row>
    <row r="36" spans="1:16" x14ac:dyDescent="0.25">
      <c r="A36">
        <v>2024</v>
      </c>
      <c r="B36">
        <v>35</v>
      </c>
      <c r="C36" t="s">
        <v>156</v>
      </c>
      <c r="D36" t="s">
        <v>157</v>
      </c>
      <c r="E36">
        <v>2500</v>
      </c>
      <c r="F36">
        <v>2500</v>
      </c>
      <c r="G36" t="s">
        <v>158</v>
      </c>
      <c r="H36" s="1" t="s">
        <v>159</v>
      </c>
      <c r="I36" s="1" t="s">
        <v>160</v>
      </c>
      <c r="J36">
        <v>45412</v>
      </c>
      <c r="K36" t="s">
        <v>40</v>
      </c>
      <c r="M36" t="s">
        <v>22</v>
      </c>
      <c r="N36">
        <v>22</v>
      </c>
      <c r="O36">
        <v>45405</v>
      </c>
      <c r="P36" t="s">
        <v>95</v>
      </c>
    </row>
    <row r="37" spans="1:16" x14ac:dyDescent="0.25">
      <c r="A37">
        <v>2024</v>
      </c>
      <c r="B37">
        <v>36</v>
      </c>
      <c r="C37" t="s">
        <v>161</v>
      </c>
      <c r="D37" t="s">
        <v>162</v>
      </c>
      <c r="E37">
        <v>4690</v>
      </c>
      <c r="F37">
        <f t="shared" ref="F37:F54" si="3">(E37*22%)+E37</f>
        <v>5721.8</v>
      </c>
      <c r="G37" t="s">
        <v>163</v>
      </c>
      <c r="H37" s="1" t="s">
        <v>164</v>
      </c>
      <c r="I37" s="1" t="s">
        <v>165</v>
      </c>
      <c r="J37">
        <v>45404</v>
      </c>
      <c r="K37" t="s">
        <v>40</v>
      </c>
      <c r="M37" t="s">
        <v>22</v>
      </c>
      <c r="N37">
        <v>19</v>
      </c>
      <c r="O37">
        <v>45385</v>
      </c>
      <c r="P37" t="s">
        <v>95</v>
      </c>
    </row>
    <row r="38" spans="1:16" x14ac:dyDescent="0.25">
      <c r="A38">
        <v>2024</v>
      </c>
      <c r="B38">
        <v>38</v>
      </c>
      <c r="C38" t="s">
        <v>166</v>
      </c>
      <c r="D38" t="s">
        <v>167</v>
      </c>
      <c r="E38">
        <v>1200</v>
      </c>
      <c r="F38">
        <f t="shared" si="3"/>
        <v>1464</v>
      </c>
      <c r="G38" t="s">
        <v>168</v>
      </c>
      <c r="H38" s="1" t="s">
        <v>169</v>
      </c>
      <c r="I38" s="1">
        <v>1939830228</v>
      </c>
      <c r="J38">
        <v>45425</v>
      </c>
      <c r="K38" t="s">
        <v>21</v>
      </c>
      <c r="M38" t="s">
        <v>22</v>
      </c>
      <c r="N38">
        <v>40</v>
      </c>
      <c r="O38">
        <v>45425</v>
      </c>
      <c r="P38" t="s">
        <v>95</v>
      </c>
    </row>
    <row r="39" spans="1:16" x14ac:dyDescent="0.25">
      <c r="A39">
        <v>2024</v>
      </c>
      <c r="B39">
        <v>39</v>
      </c>
      <c r="C39" t="s">
        <v>170</v>
      </c>
      <c r="D39" t="s">
        <v>171</v>
      </c>
      <c r="E39">
        <v>840</v>
      </c>
      <c r="F39">
        <f t="shared" si="3"/>
        <v>1024.8</v>
      </c>
      <c r="G39" t="s">
        <v>172</v>
      </c>
      <c r="H39" s="1" t="s">
        <v>173</v>
      </c>
      <c r="I39" s="1" t="s">
        <v>173</v>
      </c>
      <c r="J39">
        <v>45428</v>
      </c>
      <c r="K39" t="s">
        <v>21</v>
      </c>
      <c r="M39" t="s">
        <v>22</v>
      </c>
      <c r="N39">
        <v>42</v>
      </c>
      <c r="O39">
        <v>45428</v>
      </c>
      <c r="P39" t="s">
        <v>95</v>
      </c>
    </row>
    <row r="40" spans="1:16" x14ac:dyDescent="0.25">
      <c r="A40">
        <v>2024</v>
      </c>
      <c r="B40">
        <v>40</v>
      </c>
      <c r="C40" t="s">
        <v>174</v>
      </c>
      <c r="D40" t="s">
        <v>175</v>
      </c>
      <c r="E40">
        <v>2520</v>
      </c>
      <c r="F40">
        <f t="shared" si="3"/>
        <v>3074.4</v>
      </c>
      <c r="G40" t="s">
        <v>44</v>
      </c>
      <c r="H40" s="1" t="s">
        <v>45</v>
      </c>
      <c r="I40" s="1" t="s">
        <v>45</v>
      </c>
      <c r="J40">
        <v>45428</v>
      </c>
      <c r="K40" t="s">
        <v>21</v>
      </c>
      <c r="M40" t="s">
        <v>22</v>
      </c>
      <c r="N40">
        <v>43</v>
      </c>
      <c r="O40">
        <v>45428</v>
      </c>
      <c r="P40" t="s">
        <v>95</v>
      </c>
    </row>
    <row r="41" spans="1:16" x14ac:dyDescent="0.25">
      <c r="A41">
        <v>2024</v>
      </c>
      <c r="B41">
        <v>41</v>
      </c>
      <c r="C41" t="s">
        <v>176</v>
      </c>
      <c r="D41" t="s">
        <v>113</v>
      </c>
      <c r="E41">
        <v>54.63</v>
      </c>
      <c r="F41">
        <f t="shared" si="3"/>
        <v>66.648600000000002</v>
      </c>
      <c r="G41" t="s">
        <v>114</v>
      </c>
      <c r="H41" s="1" t="s">
        <v>115</v>
      </c>
      <c r="I41" s="1" t="s">
        <v>115</v>
      </c>
      <c r="J41">
        <v>45428</v>
      </c>
      <c r="K41" t="s">
        <v>58</v>
      </c>
      <c r="L41" t="s">
        <v>108</v>
      </c>
      <c r="M41" t="s">
        <v>22</v>
      </c>
      <c r="N41">
        <v>5</v>
      </c>
      <c r="O41">
        <v>45373</v>
      </c>
      <c r="P41" t="s">
        <v>95</v>
      </c>
    </row>
    <row r="42" spans="1:16" x14ac:dyDescent="0.25">
      <c r="A42">
        <v>2024</v>
      </c>
      <c r="B42">
        <v>42</v>
      </c>
      <c r="C42" t="s">
        <v>177</v>
      </c>
      <c r="D42" t="s">
        <v>178</v>
      </c>
      <c r="E42">
        <v>4098.3599999999997</v>
      </c>
      <c r="F42">
        <f t="shared" si="3"/>
        <v>4999.9991999999993</v>
      </c>
      <c r="G42" t="s">
        <v>179</v>
      </c>
      <c r="H42" s="1" t="s">
        <v>180</v>
      </c>
      <c r="I42" s="1" t="s">
        <v>180</v>
      </c>
      <c r="J42">
        <v>45433</v>
      </c>
      <c r="K42" t="s">
        <v>58</v>
      </c>
      <c r="L42" t="s">
        <v>108</v>
      </c>
      <c r="M42" t="s">
        <v>22</v>
      </c>
      <c r="N42">
        <v>9</v>
      </c>
      <c r="O42">
        <v>45432</v>
      </c>
      <c r="P42" t="s">
        <v>95</v>
      </c>
    </row>
    <row r="43" spans="1:16" x14ac:dyDescent="0.25">
      <c r="A43">
        <v>2024</v>
      </c>
      <c r="B43">
        <v>43</v>
      </c>
      <c r="C43" t="s">
        <v>181</v>
      </c>
      <c r="D43" t="s">
        <v>182</v>
      </c>
      <c r="E43">
        <v>148</v>
      </c>
      <c r="F43">
        <f t="shared" si="3"/>
        <v>180.56</v>
      </c>
      <c r="G43" t="s">
        <v>183</v>
      </c>
      <c r="H43" s="1" t="s">
        <v>184</v>
      </c>
      <c r="I43" s="1" t="s">
        <v>184</v>
      </c>
      <c r="J43">
        <v>45439</v>
      </c>
      <c r="K43" t="s">
        <v>58</v>
      </c>
      <c r="L43" t="s">
        <v>108</v>
      </c>
      <c r="M43" t="s">
        <v>22</v>
      </c>
      <c r="N43">
        <v>10</v>
      </c>
      <c r="O43">
        <v>45439</v>
      </c>
      <c r="P43" t="s">
        <v>95</v>
      </c>
    </row>
    <row r="44" spans="1:16" x14ac:dyDescent="0.25">
      <c r="A44">
        <v>2024</v>
      </c>
      <c r="B44">
        <v>44</v>
      </c>
      <c r="C44" t="s">
        <v>185</v>
      </c>
      <c r="D44" t="s">
        <v>186</v>
      </c>
      <c r="E44">
        <v>8750</v>
      </c>
      <c r="F44">
        <f t="shared" si="3"/>
        <v>10675</v>
      </c>
      <c r="G44" t="s">
        <v>38</v>
      </c>
      <c r="H44" s="1" t="s">
        <v>39</v>
      </c>
      <c r="I44" s="1" t="s">
        <v>39</v>
      </c>
      <c r="J44">
        <v>45425</v>
      </c>
      <c r="K44" t="s">
        <v>40</v>
      </c>
      <c r="L44" t="s">
        <v>187</v>
      </c>
      <c r="M44" t="s">
        <v>188</v>
      </c>
      <c r="N44">
        <v>24</v>
      </c>
      <c r="O44">
        <v>45420</v>
      </c>
      <c r="P44" t="s">
        <v>189</v>
      </c>
    </row>
    <row r="45" spans="1:16" x14ac:dyDescent="0.25">
      <c r="A45">
        <v>2024</v>
      </c>
      <c r="B45">
        <v>45</v>
      </c>
      <c r="C45" t="s">
        <v>190</v>
      </c>
      <c r="D45" t="s">
        <v>191</v>
      </c>
      <c r="E45">
        <v>425</v>
      </c>
      <c r="F45">
        <f t="shared" si="3"/>
        <v>518.5</v>
      </c>
      <c r="G45" t="s">
        <v>192</v>
      </c>
      <c r="H45" s="1" t="s">
        <v>193</v>
      </c>
      <c r="I45" s="1" t="s">
        <v>194</v>
      </c>
      <c r="J45">
        <v>45483</v>
      </c>
      <c r="K45" t="s">
        <v>40</v>
      </c>
      <c r="M45" t="s">
        <v>195</v>
      </c>
      <c r="N45">
        <v>27</v>
      </c>
      <c r="O45">
        <v>45463</v>
      </c>
      <c r="P45" t="s">
        <v>95</v>
      </c>
    </row>
    <row r="46" spans="1:16" x14ac:dyDescent="0.25">
      <c r="A46">
        <v>2024</v>
      </c>
      <c r="B46">
        <v>46</v>
      </c>
      <c r="C46" t="s">
        <v>196</v>
      </c>
      <c r="D46" t="s">
        <v>197</v>
      </c>
      <c r="E46">
        <v>200</v>
      </c>
      <c r="F46">
        <f t="shared" si="3"/>
        <v>244</v>
      </c>
      <c r="G46" t="s">
        <v>89</v>
      </c>
      <c r="H46" s="1" t="s">
        <v>90</v>
      </c>
      <c r="I46" s="1" t="s">
        <v>90</v>
      </c>
      <c r="J46">
        <v>45483</v>
      </c>
      <c r="K46" t="s">
        <v>21</v>
      </c>
      <c r="M46" t="s">
        <v>195</v>
      </c>
      <c r="N46">
        <v>50</v>
      </c>
      <c r="O46">
        <v>45463</v>
      </c>
      <c r="P46" t="s">
        <v>198</v>
      </c>
    </row>
    <row r="47" spans="1:16" x14ac:dyDescent="0.25">
      <c r="A47">
        <v>2024</v>
      </c>
      <c r="B47">
        <v>47</v>
      </c>
      <c r="C47" t="s">
        <v>199</v>
      </c>
      <c r="D47" t="s">
        <v>200</v>
      </c>
      <c r="E47">
        <v>145</v>
      </c>
      <c r="F47">
        <f t="shared" si="3"/>
        <v>176.9</v>
      </c>
      <c r="G47" t="s">
        <v>44</v>
      </c>
      <c r="H47" s="1" t="s">
        <v>45</v>
      </c>
      <c r="I47" s="1" t="s">
        <v>45</v>
      </c>
      <c r="J47">
        <v>45483</v>
      </c>
      <c r="K47" t="s">
        <v>21</v>
      </c>
      <c r="M47" t="s">
        <v>22</v>
      </c>
      <c r="N47">
        <v>51</v>
      </c>
      <c r="O47">
        <v>45483</v>
      </c>
      <c r="P47" t="s">
        <v>95</v>
      </c>
    </row>
    <row r="48" spans="1:16" x14ac:dyDescent="0.25">
      <c r="A48">
        <v>2024</v>
      </c>
      <c r="B48">
        <v>48</v>
      </c>
      <c r="C48" t="s">
        <v>201</v>
      </c>
      <c r="D48" t="s">
        <v>202</v>
      </c>
      <c r="E48">
        <v>385</v>
      </c>
      <c r="F48">
        <f t="shared" si="3"/>
        <v>469.7</v>
      </c>
      <c r="G48" t="s">
        <v>203</v>
      </c>
      <c r="H48" s="1" t="s">
        <v>86</v>
      </c>
      <c r="I48" s="1" t="s">
        <v>86</v>
      </c>
      <c r="J48">
        <v>45485</v>
      </c>
      <c r="K48" t="s">
        <v>58</v>
      </c>
      <c r="L48" t="s">
        <v>108</v>
      </c>
      <c r="M48" t="s">
        <v>22</v>
      </c>
      <c r="N48">
        <v>12</v>
      </c>
      <c r="O48">
        <v>45485</v>
      </c>
      <c r="P48" t="s">
        <v>95</v>
      </c>
    </row>
    <row r="49" spans="1:16" x14ac:dyDescent="0.25">
      <c r="A49">
        <v>2024</v>
      </c>
      <c r="B49">
        <v>49</v>
      </c>
      <c r="C49" t="s">
        <v>204</v>
      </c>
      <c r="D49" t="s">
        <v>205</v>
      </c>
      <c r="E49">
        <v>2200</v>
      </c>
      <c r="F49">
        <v>2310</v>
      </c>
      <c r="G49" t="s">
        <v>206</v>
      </c>
      <c r="H49" s="1" t="s">
        <v>207</v>
      </c>
      <c r="I49" t="s">
        <v>208</v>
      </c>
      <c r="J49">
        <v>45490</v>
      </c>
      <c r="K49" t="s">
        <v>209</v>
      </c>
      <c r="M49" t="s">
        <v>22</v>
      </c>
      <c r="N49">
        <v>22</v>
      </c>
      <c r="O49">
        <v>45489</v>
      </c>
      <c r="P49" t="s">
        <v>95</v>
      </c>
    </row>
    <row r="50" spans="1:16" x14ac:dyDescent="0.25">
      <c r="A50">
        <v>2024</v>
      </c>
      <c r="B50">
        <v>50</v>
      </c>
      <c r="C50" t="s">
        <v>210</v>
      </c>
      <c r="D50" t="s">
        <v>211</v>
      </c>
      <c r="E50">
        <v>11626</v>
      </c>
      <c r="F50">
        <f>(E50*4%)+E50</f>
        <v>12091.04</v>
      </c>
      <c r="G50" t="s">
        <v>212</v>
      </c>
      <c r="H50" s="1" t="s">
        <v>213</v>
      </c>
      <c r="I50" s="1" t="s">
        <v>213</v>
      </c>
      <c r="J50">
        <v>45503</v>
      </c>
      <c r="K50" t="s">
        <v>21</v>
      </c>
      <c r="M50" t="s">
        <v>214</v>
      </c>
      <c r="N50">
        <v>53</v>
      </c>
      <c r="O50">
        <v>45503</v>
      </c>
      <c r="P50" t="s">
        <v>198</v>
      </c>
    </row>
    <row r="51" spans="1:16" x14ac:dyDescent="0.25">
      <c r="A51">
        <v>2024</v>
      </c>
      <c r="B51">
        <v>51</v>
      </c>
      <c r="C51" t="s">
        <v>215</v>
      </c>
      <c r="D51" t="s">
        <v>216</v>
      </c>
      <c r="E51">
        <v>9430</v>
      </c>
      <c r="F51">
        <v>11014</v>
      </c>
      <c r="G51" t="s">
        <v>217</v>
      </c>
      <c r="H51" s="1">
        <v>94023440137</v>
      </c>
      <c r="I51" s="1">
        <v>94023440137</v>
      </c>
      <c r="J51">
        <v>45505</v>
      </c>
      <c r="K51" t="s">
        <v>40</v>
      </c>
      <c r="M51" t="s">
        <v>218</v>
      </c>
      <c r="N51">
        <v>33</v>
      </c>
      <c r="O51">
        <v>45503</v>
      </c>
      <c r="P51" t="s">
        <v>198</v>
      </c>
    </row>
    <row r="52" spans="1:16" x14ac:dyDescent="0.25">
      <c r="A52">
        <v>2024</v>
      </c>
      <c r="B52">
        <v>52</v>
      </c>
      <c r="C52" t="s">
        <v>219</v>
      </c>
      <c r="D52" t="s">
        <v>220</v>
      </c>
      <c r="E52">
        <v>6688</v>
      </c>
      <c r="F52">
        <v>7022.4</v>
      </c>
      <c r="G52" t="s">
        <v>221</v>
      </c>
      <c r="H52" s="1" t="s">
        <v>222</v>
      </c>
      <c r="I52" s="1" t="s">
        <v>222</v>
      </c>
      <c r="J52">
        <v>45505</v>
      </c>
      <c r="K52" t="s">
        <v>40</v>
      </c>
      <c r="M52" t="s">
        <v>195</v>
      </c>
      <c r="N52">
        <v>35</v>
      </c>
      <c r="O52">
        <v>45505</v>
      </c>
      <c r="P52" t="s">
        <v>198</v>
      </c>
    </row>
    <row r="53" spans="1:16" x14ac:dyDescent="0.25">
      <c r="A53">
        <v>2024</v>
      </c>
      <c r="B53">
        <v>53</v>
      </c>
      <c r="C53" t="s">
        <v>223</v>
      </c>
      <c r="D53" t="s">
        <v>224</v>
      </c>
      <c r="E53">
        <v>202.5</v>
      </c>
      <c r="F53">
        <f t="shared" si="3"/>
        <v>247.05</v>
      </c>
      <c r="G53" t="s">
        <v>225</v>
      </c>
      <c r="H53" s="1" t="s">
        <v>226</v>
      </c>
      <c r="I53" s="1" t="s">
        <v>226</v>
      </c>
      <c r="J53">
        <v>45505</v>
      </c>
      <c r="K53" t="s">
        <v>58</v>
      </c>
      <c r="L53" t="s">
        <v>108</v>
      </c>
      <c r="M53" t="s">
        <v>22</v>
      </c>
      <c r="N53">
        <v>16</v>
      </c>
      <c r="O53">
        <v>45505</v>
      </c>
      <c r="P53" t="s">
        <v>198</v>
      </c>
    </row>
    <row r="54" spans="1:16" x14ac:dyDescent="0.25">
      <c r="A54">
        <v>2024</v>
      </c>
      <c r="B54">
        <v>54</v>
      </c>
      <c r="C54" t="s">
        <v>227</v>
      </c>
      <c r="D54" t="s">
        <v>228</v>
      </c>
      <c r="E54">
        <v>640.02</v>
      </c>
      <c r="F54">
        <f t="shared" si="3"/>
        <v>780.82439999999997</v>
      </c>
      <c r="G54" t="s">
        <v>229</v>
      </c>
      <c r="H54" s="1" t="s">
        <v>230</v>
      </c>
      <c r="I54" s="1" t="s">
        <v>230</v>
      </c>
      <c r="J54">
        <v>45509</v>
      </c>
      <c r="K54" t="s">
        <v>21</v>
      </c>
      <c r="M54" t="s">
        <v>22</v>
      </c>
      <c r="N54">
        <v>54</v>
      </c>
      <c r="O54">
        <v>45509</v>
      </c>
      <c r="P54" t="s">
        <v>198</v>
      </c>
    </row>
    <row r="55" spans="1:16" x14ac:dyDescent="0.25">
      <c r="A55">
        <v>2024</v>
      </c>
      <c r="B55">
        <v>55</v>
      </c>
      <c r="C55" t="s">
        <v>231</v>
      </c>
      <c r="D55" t="s">
        <v>232</v>
      </c>
      <c r="E55">
        <v>5120</v>
      </c>
      <c r="F55">
        <v>5376</v>
      </c>
      <c r="G55" t="s">
        <v>233</v>
      </c>
      <c r="H55" s="1" t="s">
        <v>234</v>
      </c>
      <c r="I55" s="1" t="s">
        <v>234</v>
      </c>
      <c r="J55">
        <v>45531</v>
      </c>
      <c r="K55" t="s">
        <v>40</v>
      </c>
      <c r="M55" t="s">
        <v>218</v>
      </c>
      <c r="N55">
        <v>40</v>
      </c>
      <c r="O55">
        <v>45530</v>
      </c>
      <c r="P55" t="s">
        <v>198</v>
      </c>
    </row>
    <row r="56" spans="1:16" x14ac:dyDescent="0.25">
      <c r="A56">
        <v>2024</v>
      </c>
      <c r="B56">
        <v>56</v>
      </c>
      <c r="C56" t="s">
        <v>235</v>
      </c>
      <c r="D56" t="s">
        <v>236</v>
      </c>
      <c r="E56">
        <v>255</v>
      </c>
      <c r="F56">
        <v>317.32</v>
      </c>
      <c r="G56" t="s">
        <v>192</v>
      </c>
      <c r="H56" s="1" t="s">
        <v>193</v>
      </c>
      <c r="I56" s="1" t="s">
        <v>194</v>
      </c>
      <c r="J56">
        <v>45531</v>
      </c>
      <c r="K56" t="s">
        <v>40</v>
      </c>
      <c r="M56" t="s">
        <v>195</v>
      </c>
      <c r="N56">
        <v>41</v>
      </c>
      <c r="O56">
        <v>45531</v>
      </c>
      <c r="P56" t="s">
        <v>95</v>
      </c>
    </row>
    <row r="57" spans="1:16" x14ac:dyDescent="0.25">
      <c r="A57">
        <v>2024</v>
      </c>
      <c r="B57">
        <v>57</v>
      </c>
      <c r="C57" t="s">
        <v>237</v>
      </c>
      <c r="D57" t="s">
        <v>238</v>
      </c>
      <c r="E57">
        <v>3600</v>
      </c>
      <c r="F57">
        <v>4479.84</v>
      </c>
      <c r="G57" t="s">
        <v>192</v>
      </c>
      <c r="H57" s="1" t="s">
        <v>193</v>
      </c>
      <c r="I57" s="1" t="s">
        <v>194</v>
      </c>
      <c r="J57">
        <v>45531</v>
      </c>
      <c r="K57" t="s">
        <v>40</v>
      </c>
      <c r="M57" t="s">
        <v>195</v>
      </c>
      <c r="N57">
        <v>42</v>
      </c>
      <c r="O57">
        <v>45531</v>
      </c>
      <c r="P57" t="s">
        <v>95</v>
      </c>
    </row>
    <row r="58" spans="1:16" x14ac:dyDescent="0.25">
      <c r="A58">
        <v>2024</v>
      </c>
      <c r="B58">
        <v>58</v>
      </c>
      <c r="C58" t="s">
        <v>239</v>
      </c>
      <c r="D58" t="s">
        <v>240</v>
      </c>
      <c r="E58">
        <v>602.5</v>
      </c>
      <c r="F58">
        <v>735.05</v>
      </c>
      <c r="G58" t="s">
        <v>19</v>
      </c>
      <c r="H58" s="1" t="s">
        <v>20</v>
      </c>
      <c r="I58" s="1" t="s">
        <v>20</v>
      </c>
      <c r="J58">
        <v>45313</v>
      </c>
      <c r="K58" t="s">
        <v>21</v>
      </c>
      <c r="M58" t="s">
        <v>22</v>
      </c>
      <c r="N58">
        <v>46</v>
      </c>
      <c r="O58">
        <v>45457</v>
      </c>
      <c r="P58" t="s">
        <v>95</v>
      </c>
    </row>
    <row r="59" spans="1:16" x14ac:dyDescent="0.25">
      <c r="A59">
        <v>2024</v>
      </c>
      <c r="B59">
        <v>59</v>
      </c>
      <c r="C59" t="s">
        <v>241</v>
      </c>
      <c r="D59" t="s">
        <v>242</v>
      </c>
      <c r="E59">
        <v>1500</v>
      </c>
      <c r="F59">
        <v>1500</v>
      </c>
      <c r="G59" t="s">
        <v>243</v>
      </c>
      <c r="H59" s="1" t="s">
        <v>244</v>
      </c>
      <c r="I59" s="1" t="s">
        <v>245</v>
      </c>
      <c r="J59">
        <v>45532</v>
      </c>
      <c r="K59" t="s">
        <v>58</v>
      </c>
      <c r="L59" t="s">
        <v>108</v>
      </c>
      <c r="M59" t="s">
        <v>22</v>
      </c>
      <c r="N59">
        <v>19</v>
      </c>
      <c r="O59">
        <v>45533</v>
      </c>
      <c r="P59" t="s">
        <v>95</v>
      </c>
    </row>
    <row r="60" spans="1:16" x14ac:dyDescent="0.25">
      <c r="A60">
        <v>2024</v>
      </c>
      <c r="B60">
        <v>60</v>
      </c>
      <c r="C60" t="s">
        <v>246</v>
      </c>
      <c r="D60" t="s">
        <v>247</v>
      </c>
      <c r="E60">
        <v>102.4</v>
      </c>
      <c r="F60">
        <f>E60+(E60*22%)</f>
        <v>124.92800000000001</v>
      </c>
      <c r="G60" t="s">
        <v>248</v>
      </c>
      <c r="H60" s="1" t="s">
        <v>249</v>
      </c>
      <c r="I60" s="1" t="s">
        <v>249</v>
      </c>
      <c r="J60">
        <v>45540</v>
      </c>
      <c r="K60" t="s">
        <v>58</v>
      </c>
      <c r="L60" t="s">
        <v>108</v>
      </c>
      <c r="M60" t="s">
        <v>22</v>
      </c>
      <c r="P60" t="s">
        <v>198</v>
      </c>
    </row>
    <row r="61" spans="1:16" x14ac:dyDescent="0.25">
      <c r="A61">
        <v>2024</v>
      </c>
      <c r="B61">
        <v>61</v>
      </c>
      <c r="C61" t="s">
        <v>250</v>
      </c>
      <c r="D61" t="s">
        <v>251</v>
      </c>
      <c r="E61">
        <v>100</v>
      </c>
      <c r="F61">
        <f t="shared" ref="F61:F74" si="4">E61+(E61*22%)</f>
        <v>122</v>
      </c>
      <c r="G61" t="s">
        <v>252</v>
      </c>
      <c r="H61" s="1" t="s">
        <v>253</v>
      </c>
      <c r="I61" s="1" t="s">
        <v>253</v>
      </c>
      <c r="J61">
        <v>45544</v>
      </c>
      <c r="K61" t="s">
        <v>58</v>
      </c>
      <c r="L61" t="s">
        <v>108</v>
      </c>
      <c r="M61" t="s">
        <v>254</v>
      </c>
      <c r="N61">
        <v>21</v>
      </c>
      <c r="O61">
        <v>45544</v>
      </c>
      <c r="P61" t="s">
        <v>198</v>
      </c>
    </row>
    <row r="62" spans="1:16" x14ac:dyDescent="0.25">
      <c r="A62">
        <v>2024</v>
      </c>
      <c r="B62">
        <v>62</v>
      </c>
      <c r="C62" t="s">
        <v>255</v>
      </c>
      <c r="D62" t="s">
        <v>256</v>
      </c>
      <c r="E62">
        <v>71</v>
      </c>
      <c r="F62">
        <v>71</v>
      </c>
      <c r="G62" t="s">
        <v>257</v>
      </c>
      <c r="H62" s="1" t="s">
        <v>258</v>
      </c>
      <c r="I62" s="1" t="s">
        <v>258</v>
      </c>
      <c r="J62">
        <v>45546</v>
      </c>
      <c r="K62" t="s">
        <v>21</v>
      </c>
      <c r="M62" t="s">
        <v>259</v>
      </c>
      <c r="N62">
        <v>57</v>
      </c>
      <c r="O62">
        <v>45546</v>
      </c>
      <c r="P62" t="s">
        <v>198</v>
      </c>
    </row>
    <row r="63" spans="1:16" x14ac:dyDescent="0.25">
      <c r="A63">
        <v>2024</v>
      </c>
      <c r="B63">
        <v>63</v>
      </c>
      <c r="C63" t="s">
        <v>260</v>
      </c>
      <c r="D63" t="s">
        <v>261</v>
      </c>
      <c r="E63">
        <v>1800</v>
      </c>
      <c r="F63">
        <f>E63+(E63*10%)</f>
        <v>1980</v>
      </c>
      <c r="G63" t="s">
        <v>262</v>
      </c>
      <c r="H63" s="1">
        <v>96084580222</v>
      </c>
      <c r="I63" s="1" t="s">
        <v>263</v>
      </c>
      <c r="J63">
        <v>45558</v>
      </c>
      <c r="K63" t="s">
        <v>40</v>
      </c>
      <c r="M63" t="s">
        <v>195</v>
      </c>
      <c r="N63">
        <v>45</v>
      </c>
      <c r="O63">
        <v>45552</v>
      </c>
      <c r="P63" t="s">
        <v>95</v>
      </c>
    </row>
    <row r="64" spans="1:16" x14ac:dyDescent="0.25">
      <c r="A64">
        <v>2024</v>
      </c>
      <c r="B64">
        <v>64</v>
      </c>
      <c r="C64" t="s">
        <v>264</v>
      </c>
      <c r="D64" t="s">
        <v>261</v>
      </c>
      <c r="E64">
        <v>205</v>
      </c>
      <c r="F64">
        <f t="shared" si="4"/>
        <v>250.1</v>
      </c>
      <c r="G64" t="s">
        <v>265</v>
      </c>
      <c r="H64" s="1" t="s">
        <v>266</v>
      </c>
      <c r="I64" s="1" t="s">
        <v>267</v>
      </c>
      <c r="J64">
        <v>45558</v>
      </c>
      <c r="K64" t="s">
        <v>40</v>
      </c>
      <c r="M64" t="s">
        <v>195</v>
      </c>
      <c r="N64">
        <v>45</v>
      </c>
      <c r="O64">
        <v>45552</v>
      </c>
      <c r="P64" t="s">
        <v>95</v>
      </c>
    </row>
    <row r="65" spans="1:17" x14ac:dyDescent="0.25">
      <c r="A65">
        <v>2024</v>
      </c>
      <c r="B65">
        <v>65</v>
      </c>
      <c r="C65" t="s">
        <v>268</v>
      </c>
      <c r="D65" t="s">
        <v>261</v>
      </c>
      <c r="E65">
        <v>57.37</v>
      </c>
      <c r="F65">
        <f t="shared" si="4"/>
        <v>69.991399999999999</v>
      </c>
      <c r="G65" t="s">
        <v>269</v>
      </c>
      <c r="H65" s="1" t="s">
        <v>111</v>
      </c>
      <c r="I65" s="1" t="s">
        <v>111</v>
      </c>
      <c r="J65">
        <v>45558</v>
      </c>
      <c r="K65" t="s">
        <v>40</v>
      </c>
      <c r="M65" t="s">
        <v>195</v>
      </c>
      <c r="N65">
        <v>44</v>
      </c>
      <c r="O65">
        <v>45552</v>
      </c>
      <c r="P65" t="s">
        <v>95</v>
      </c>
    </row>
    <row r="66" spans="1:17" x14ac:dyDescent="0.25">
      <c r="A66">
        <v>2024</v>
      </c>
      <c r="B66">
        <v>66</v>
      </c>
      <c r="C66" t="s">
        <v>270</v>
      </c>
      <c r="D66" t="s">
        <v>271</v>
      </c>
      <c r="E66">
        <v>60</v>
      </c>
      <c r="F66">
        <v>60</v>
      </c>
      <c r="G66" t="s">
        <v>114</v>
      </c>
      <c r="H66" s="1" t="s">
        <v>115</v>
      </c>
      <c r="I66" s="1" t="s">
        <v>115</v>
      </c>
      <c r="J66">
        <v>45559</v>
      </c>
      <c r="K66" t="s">
        <v>58</v>
      </c>
      <c r="L66" t="s">
        <v>108</v>
      </c>
      <c r="M66" t="s">
        <v>195</v>
      </c>
      <c r="N66">
        <v>22</v>
      </c>
      <c r="O66">
        <v>45559</v>
      </c>
      <c r="P66" t="s">
        <v>198</v>
      </c>
    </row>
    <row r="67" spans="1:17" x14ac:dyDescent="0.25">
      <c r="A67">
        <v>2024</v>
      </c>
      <c r="B67">
        <v>67</v>
      </c>
      <c r="C67" t="s">
        <v>272</v>
      </c>
      <c r="D67" t="s">
        <v>273</v>
      </c>
      <c r="E67">
        <v>180.33</v>
      </c>
      <c r="F67">
        <f t="shared" si="4"/>
        <v>220.00260000000003</v>
      </c>
      <c r="G67" t="s">
        <v>274</v>
      </c>
      <c r="H67" s="1" t="s">
        <v>275</v>
      </c>
      <c r="I67" s="1" t="s">
        <v>276</v>
      </c>
      <c r="J67">
        <v>45561</v>
      </c>
      <c r="K67" t="s">
        <v>21</v>
      </c>
      <c r="M67" t="s">
        <v>195</v>
      </c>
      <c r="N67">
        <v>58</v>
      </c>
      <c r="O67">
        <v>45560</v>
      </c>
      <c r="P67" t="s">
        <v>95</v>
      </c>
    </row>
    <row r="68" spans="1:17" x14ac:dyDescent="0.25">
      <c r="A68">
        <v>2024</v>
      </c>
      <c r="B68">
        <v>68</v>
      </c>
      <c r="C68" t="s">
        <v>277</v>
      </c>
      <c r="D68" t="s">
        <v>278</v>
      </c>
      <c r="E68">
        <v>602</v>
      </c>
      <c r="F68">
        <v>602</v>
      </c>
      <c r="G68" t="s">
        <v>279</v>
      </c>
      <c r="H68" s="1" t="s">
        <v>280</v>
      </c>
      <c r="I68" s="1" t="s">
        <v>281</v>
      </c>
      <c r="J68">
        <v>45173</v>
      </c>
      <c r="K68" t="s">
        <v>282</v>
      </c>
      <c r="M68" t="s">
        <v>195</v>
      </c>
      <c r="N68">
        <v>60</v>
      </c>
      <c r="O68">
        <v>45565</v>
      </c>
      <c r="P68" t="s">
        <v>198</v>
      </c>
    </row>
    <row r="69" spans="1:17" x14ac:dyDescent="0.25">
      <c r="A69">
        <v>2024</v>
      </c>
      <c r="B69">
        <v>69</v>
      </c>
      <c r="C69" t="s">
        <v>283</v>
      </c>
      <c r="D69" t="s">
        <v>284</v>
      </c>
      <c r="E69">
        <v>1139.3499999999999</v>
      </c>
      <c r="F69">
        <f>E69+(E69*22%)</f>
        <v>1390.0069999999998</v>
      </c>
      <c r="G69" t="s">
        <v>285</v>
      </c>
      <c r="H69" s="1" t="s">
        <v>286</v>
      </c>
      <c r="I69" s="1" t="s">
        <v>286</v>
      </c>
      <c r="J69">
        <v>45573</v>
      </c>
      <c r="K69" t="s">
        <v>58</v>
      </c>
      <c r="L69" t="s">
        <v>108</v>
      </c>
      <c r="M69" t="s">
        <v>195</v>
      </c>
      <c r="N69">
        <v>23</v>
      </c>
      <c r="O69">
        <v>45567</v>
      </c>
      <c r="P69" t="s">
        <v>198</v>
      </c>
    </row>
    <row r="70" spans="1:17" x14ac:dyDescent="0.25">
      <c r="A70">
        <v>2024</v>
      </c>
      <c r="B70">
        <v>70</v>
      </c>
      <c r="C70" t="s">
        <v>287</v>
      </c>
      <c r="D70" t="s">
        <v>288</v>
      </c>
      <c r="E70">
        <v>38</v>
      </c>
      <c r="F70">
        <f t="shared" si="4"/>
        <v>46.36</v>
      </c>
      <c r="G70" t="s">
        <v>289</v>
      </c>
      <c r="H70" s="1" t="s">
        <v>290</v>
      </c>
      <c r="I70" s="1" t="s">
        <v>290</v>
      </c>
      <c r="J70">
        <v>45574</v>
      </c>
      <c r="K70" t="s">
        <v>58</v>
      </c>
      <c r="L70" t="s">
        <v>108</v>
      </c>
      <c r="M70" t="s">
        <v>195</v>
      </c>
      <c r="N70">
        <v>23</v>
      </c>
      <c r="O70">
        <v>45567</v>
      </c>
      <c r="P70" t="s">
        <v>198</v>
      </c>
    </row>
    <row r="71" spans="1:17" x14ac:dyDescent="0.25">
      <c r="A71">
        <v>2024</v>
      </c>
      <c r="B71">
        <v>71</v>
      </c>
      <c r="C71" t="s">
        <v>291</v>
      </c>
      <c r="D71" t="s">
        <v>292</v>
      </c>
      <c r="E71">
        <v>4098.3599999999997</v>
      </c>
      <c r="F71">
        <f t="shared" si="4"/>
        <v>4999.9991999999993</v>
      </c>
      <c r="G71" t="s">
        <v>293</v>
      </c>
      <c r="H71" s="1">
        <v>96106530221</v>
      </c>
      <c r="I71" s="1" t="s">
        <v>294</v>
      </c>
      <c r="J71">
        <v>45588</v>
      </c>
      <c r="K71" t="s">
        <v>295</v>
      </c>
      <c r="M71" t="s">
        <v>296</v>
      </c>
      <c r="N71">
        <v>63</v>
      </c>
      <c r="O71">
        <v>45588</v>
      </c>
      <c r="P71" t="s">
        <v>198</v>
      </c>
    </row>
    <row r="72" spans="1:17" x14ac:dyDescent="0.25">
      <c r="A72">
        <v>2024</v>
      </c>
      <c r="B72">
        <v>72</v>
      </c>
      <c r="C72" t="s">
        <v>297</v>
      </c>
      <c r="D72" t="s">
        <v>298</v>
      </c>
      <c r="E72">
        <v>109.09</v>
      </c>
      <c r="F72">
        <f>E72+(E72*10%)</f>
        <v>119.99900000000001</v>
      </c>
      <c r="G72" t="s">
        <v>299</v>
      </c>
      <c r="H72" s="1" t="s">
        <v>107</v>
      </c>
      <c r="I72" s="1" t="s">
        <v>107</v>
      </c>
      <c r="J72">
        <v>45589</v>
      </c>
      <c r="K72" t="s">
        <v>58</v>
      </c>
      <c r="L72" t="s">
        <v>108</v>
      </c>
      <c r="M72" t="s">
        <v>195</v>
      </c>
      <c r="N72">
        <v>24</v>
      </c>
      <c r="O72">
        <v>45588</v>
      </c>
      <c r="P72" t="s">
        <v>198</v>
      </c>
    </row>
    <row r="73" spans="1:17" x14ac:dyDescent="0.25">
      <c r="A73">
        <v>2024</v>
      </c>
      <c r="B73">
        <v>73</v>
      </c>
      <c r="C73" t="s">
        <v>300</v>
      </c>
      <c r="D73" t="s">
        <v>298</v>
      </c>
      <c r="E73">
        <v>118.18</v>
      </c>
      <c r="F73">
        <f>E73+(E73*10%)</f>
        <v>129.99800000000002</v>
      </c>
      <c r="G73" t="s">
        <v>114</v>
      </c>
      <c r="H73" s="1" t="s">
        <v>115</v>
      </c>
      <c r="I73" s="1" t="s">
        <v>115</v>
      </c>
      <c r="J73">
        <v>45589</v>
      </c>
      <c r="K73" t="s">
        <v>58</v>
      </c>
      <c r="L73" t="s">
        <v>108</v>
      </c>
      <c r="M73" t="s">
        <v>195</v>
      </c>
      <c r="N73">
        <v>24</v>
      </c>
      <c r="O73">
        <v>45588</v>
      </c>
      <c r="P73" t="s">
        <v>198</v>
      </c>
    </row>
    <row r="74" spans="1:17" x14ac:dyDescent="0.25">
      <c r="A74">
        <v>2024</v>
      </c>
      <c r="B74">
        <v>74</v>
      </c>
      <c r="C74" t="s">
        <v>301</v>
      </c>
      <c r="D74" t="s">
        <v>302</v>
      </c>
      <c r="E74">
        <v>2750</v>
      </c>
      <c r="F74">
        <f t="shared" si="4"/>
        <v>3355</v>
      </c>
      <c r="G74" t="s">
        <v>303</v>
      </c>
      <c r="H74" s="1" t="s">
        <v>304</v>
      </c>
      <c r="I74" s="1" t="s">
        <v>304</v>
      </c>
      <c r="J74">
        <v>45589</v>
      </c>
      <c r="K74" t="s">
        <v>295</v>
      </c>
      <c r="M74" t="s">
        <v>296</v>
      </c>
      <c r="N74">
        <v>64</v>
      </c>
      <c r="O74">
        <v>45589</v>
      </c>
      <c r="P74" t="s">
        <v>198</v>
      </c>
    </row>
    <row r="75" spans="1:17" x14ac:dyDescent="0.25">
      <c r="A75">
        <v>2024</v>
      </c>
      <c r="B75">
        <v>75</v>
      </c>
      <c r="C75" t="s">
        <v>305</v>
      </c>
      <c r="D75" t="s">
        <v>306</v>
      </c>
      <c r="E75">
        <f>1436*4</f>
        <v>5744</v>
      </c>
      <c r="F75">
        <f>1436*4</f>
        <v>5744</v>
      </c>
      <c r="G75" t="s">
        <v>307</v>
      </c>
      <c r="H75" s="1" t="s">
        <v>308</v>
      </c>
      <c r="I75" s="1" t="s">
        <v>308</v>
      </c>
      <c r="J75">
        <v>45590</v>
      </c>
      <c r="K75" t="s">
        <v>295</v>
      </c>
      <c r="M75" t="s">
        <v>309</v>
      </c>
      <c r="N75">
        <v>66</v>
      </c>
      <c r="O75" t="s">
        <v>310</v>
      </c>
      <c r="P75" t="s">
        <v>311</v>
      </c>
      <c r="Q75" t="s">
        <v>312</v>
      </c>
    </row>
    <row r="76" spans="1:17" x14ac:dyDescent="0.25">
      <c r="A76">
        <v>2024</v>
      </c>
      <c r="B76">
        <v>76</v>
      </c>
      <c r="C76" t="s">
        <v>313</v>
      </c>
      <c r="D76" t="s">
        <v>314</v>
      </c>
      <c r="E76">
        <f>(4973.22+4680.67+6753.62)*4</f>
        <v>65630.039999999994</v>
      </c>
      <c r="F76">
        <f>(4973.22+4680.67+6753.62)*4</f>
        <v>65630.039999999994</v>
      </c>
      <c r="G76" t="s">
        <v>315</v>
      </c>
      <c r="H76" s="1" t="s">
        <v>316</v>
      </c>
      <c r="I76" s="1" t="s">
        <v>317</v>
      </c>
      <c r="J76">
        <v>45590</v>
      </c>
      <c r="K76" t="s">
        <v>295</v>
      </c>
      <c r="M76" t="s">
        <v>309</v>
      </c>
      <c r="N76">
        <v>66</v>
      </c>
      <c r="O76" t="s">
        <v>318</v>
      </c>
      <c r="P76">
        <v>45593</v>
      </c>
    </row>
    <row r="77" spans="1:17" x14ac:dyDescent="0.25">
      <c r="A77">
        <v>2024</v>
      </c>
      <c r="B77">
        <v>77</v>
      </c>
      <c r="C77" t="s">
        <v>319</v>
      </c>
      <c r="D77" t="s">
        <v>320</v>
      </c>
      <c r="E77">
        <f>255.84*4</f>
        <v>1023.36</v>
      </c>
      <c r="F77">
        <f>255.84*4</f>
        <v>1023.36</v>
      </c>
      <c r="G77" t="s">
        <v>307</v>
      </c>
      <c r="H77" s="1" t="s">
        <v>308</v>
      </c>
      <c r="I77" s="1" t="s">
        <v>308</v>
      </c>
      <c r="J77">
        <v>45590</v>
      </c>
      <c r="K77" t="s">
        <v>295</v>
      </c>
      <c r="M77" t="s">
        <v>309</v>
      </c>
      <c r="N77">
        <v>66</v>
      </c>
      <c r="O77" t="s">
        <v>321</v>
      </c>
      <c r="P77">
        <v>45593</v>
      </c>
    </row>
    <row r="78" spans="1:17" x14ac:dyDescent="0.25">
      <c r="A78">
        <v>2024</v>
      </c>
      <c r="B78">
        <v>78</v>
      </c>
      <c r="C78" t="s">
        <v>322</v>
      </c>
      <c r="D78" t="s">
        <v>323</v>
      </c>
      <c r="E78">
        <f>(107.3+1500)*4</f>
        <v>6429.2</v>
      </c>
      <c r="F78">
        <f>(107.3+1500)*4</f>
        <v>6429.2</v>
      </c>
      <c r="G78" t="s">
        <v>324</v>
      </c>
      <c r="H78" s="1" t="s">
        <v>325</v>
      </c>
      <c r="I78" s="1" t="s">
        <v>325</v>
      </c>
      <c r="J78">
        <v>45590</v>
      </c>
      <c r="K78" t="s">
        <v>295</v>
      </c>
      <c r="M78" t="s">
        <v>309</v>
      </c>
      <c r="N78">
        <v>66</v>
      </c>
      <c r="O78" t="s">
        <v>311</v>
      </c>
      <c r="P78">
        <v>45593</v>
      </c>
    </row>
    <row r="79" spans="1:17" x14ac:dyDescent="0.25">
      <c r="A79">
        <v>2024</v>
      </c>
      <c r="B79">
        <v>79</v>
      </c>
      <c r="C79" t="s">
        <v>326</v>
      </c>
      <c r="D79" t="s">
        <v>327</v>
      </c>
      <c r="E79">
        <v>6000</v>
      </c>
      <c r="F79">
        <v>6000</v>
      </c>
      <c r="G79" t="s">
        <v>328</v>
      </c>
      <c r="H79" s="1" t="s">
        <v>329</v>
      </c>
      <c r="I79" s="1" t="s">
        <v>330</v>
      </c>
      <c r="J79">
        <v>45596</v>
      </c>
      <c r="K79" t="s">
        <v>295</v>
      </c>
      <c r="M79" t="s">
        <v>218</v>
      </c>
      <c r="N79">
        <v>67</v>
      </c>
      <c r="O79">
        <v>45595</v>
      </c>
    </row>
    <row r="80" spans="1:17" x14ac:dyDescent="0.25">
      <c r="A80">
        <v>2024</v>
      </c>
      <c r="B80">
        <v>80</v>
      </c>
      <c r="C80" t="s">
        <v>331</v>
      </c>
      <c r="D80" t="s">
        <v>332</v>
      </c>
      <c r="E80">
        <v>573.12</v>
      </c>
      <c r="F80">
        <f t="shared" ref="F80:F89" si="5">(E80*22%)+E80</f>
        <v>699.20640000000003</v>
      </c>
      <c r="G80" t="s">
        <v>229</v>
      </c>
      <c r="H80" s="1" t="s">
        <v>230</v>
      </c>
      <c r="I80" s="1" t="s">
        <v>230</v>
      </c>
      <c r="J80">
        <v>45596</v>
      </c>
      <c r="K80" t="s">
        <v>295</v>
      </c>
      <c r="M80" t="s">
        <v>195</v>
      </c>
      <c r="N80">
        <v>68</v>
      </c>
      <c r="O80">
        <v>45595</v>
      </c>
    </row>
    <row r="81" spans="1:15" x14ac:dyDescent="0.25">
      <c r="A81">
        <v>2024</v>
      </c>
      <c r="B81">
        <v>81</v>
      </c>
      <c r="C81" t="s">
        <v>333</v>
      </c>
      <c r="D81" t="s">
        <v>334</v>
      </c>
      <c r="E81">
        <v>900</v>
      </c>
      <c r="F81">
        <f t="shared" si="5"/>
        <v>1098</v>
      </c>
      <c r="G81" t="s">
        <v>139</v>
      </c>
      <c r="H81" s="1" t="s">
        <v>140</v>
      </c>
      <c r="I81" s="1" t="s">
        <v>140</v>
      </c>
      <c r="J81">
        <v>45601</v>
      </c>
      <c r="K81" t="s">
        <v>295</v>
      </c>
      <c r="M81" t="s">
        <v>195</v>
      </c>
      <c r="N81">
        <v>69</v>
      </c>
      <c r="O81">
        <v>45601</v>
      </c>
    </row>
    <row r="82" spans="1:15" x14ac:dyDescent="0.25">
      <c r="A82">
        <v>2024</v>
      </c>
      <c r="B82">
        <v>82</v>
      </c>
      <c r="C82" t="s">
        <v>335</v>
      </c>
      <c r="D82" t="s">
        <v>336</v>
      </c>
      <c r="E82">
        <v>4472</v>
      </c>
      <c r="F82">
        <v>4472</v>
      </c>
      <c r="G82" t="s">
        <v>337</v>
      </c>
      <c r="H82" s="1" t="s">
        <v>338</v>
      </c>
      <c r="I82" s="1" t="s">
        <v>339</v>
      </c>
      <c r="J82">
        <v>45603</v>
      </c>
      <c r="K82" t="s">
        <v>295</v>
      </c>
      <c r="M82" t="s">
        <v>195</v>
      </c>
      <c r="N82">
        <v>71</v>
      </c>
      <c r="O82">
        <v>45603</v>
      </c>
    </row>
    <row r="83" spans="1:15" x14ac:dyDescent="0.25">
      <c r="A83">
        <v>2024</v>
      </c>
      <c r="B83">
        <v>83</v>
      </c>
      <c r="C83" t="s">
        <v>340</v>
      </c>
      <c r="D83" t="s">
        <v>341</v>
      </c>
      <c r="E83">
        <v>3120</v>
      </c>
      <c r="F83">
        <f t="shared" si="5"/>
        <v>3806.4</v>
      </c>
      <c r="G83" t="s">
        <v>342</v>
      </c>
      <c r="H83" s="1" t="s">
        <v>86</v>
      </c>
      <c r="I83" s="1" t="s">
        <v>86</v>
      </c>
      <c r="J83">
        <v>45603</v>
      </c>
      <c r="K83" t="s">
        <v>295</v>
      </c>
      <c r="M83" t="s">
        <v>195</v>
      </c>
      <c r="N83">
        <v>71</v>
      </c>
      <c r="O83">
        <v>45603</v>
      </c>
    </row>
    <row r="84" spans="1:15" x14ac:dyDescent="0.25">
      <c r="A84">
        <v>2024</v>
      </c>
      <c r="B84">
        <v>84</v>
      </c>
      <c r="C84" t="s">
        <v>343</v>
      </c>
      <c r="D84" t="s">
        <v>344</v>
      </c>
      <c r="E84">
        <v>4796</v>
      </c>
      <c r="F84">
        <f t="shared" si="5"/>
        <v>5851.12</v>
      </c>
      <c r="G84" t="s">
        <v>345</v>
      </c>
      <c r="H84" s="1" t="s">
        <v>346</v>
      </c>
      <c r="I84" s="1" t="s">
        <v>346</v>
      </c>
      <c r="J84">
        <v>45603</v>
      </c>
      <c r="K84" t="s">
        <v>295</v>
      </c>
      <c r="M84" t="s">
        <v>195</v>
      </c>
      <c r="N84">
        <v>72</v>
      </c>
      <c r="O84">
        <v>45603</v>
      </c>
    </row>
    <row r="85" spans="1:15" x14ac:dyDescent="0.25">
      <c r="A85">
        <v>2024</v>
      </c>
      <c r="B85">
        <v>85</v>
      </c>
      <c r="C85" t="s">
        <v>347</v>
      </c>
      <c r="D85" t="s">
        <v>348</v>
      </c>
      <c r="E85">
        <v>498</v>
      </c>
      <c r="F85">
        <f t="shared" si="5"/>
        <v>607.55999999999995</v>
      </c>
      <c r="G85" t="s">
        <v>44</v>
      </c>
      <c r="H85" s="1" t="s">
        <v>45</v>
      </c>
      <c r="I85" s="1" t="s">
        <v>45</v>
      </c>
      <c r="J85">
        <v>45607</v>
      </c>
      <c r="K85" t="s">
        <v>21</v>
      </c>
      <c r="M85" t="s">
        <v>22</v>
      </c>
      <c r="N85">
        <v>73</v>
      </c>
      <c r="O85">
        <v>45607</v>
      </c>
    </row>
    <row r="86" spans="1:15" x14ac:dyDescent="0.25">
      <c r="A86">
        <v>2024</v>
      </c>
      <c r="B86">
        <v>86</v>
      </c>
      <c r="C86" t="s">
        <v>349</v>
      </c>
      <c r="D86" t="s">
        <v>350</v>
      </c>
      <c r="E86">
        <v>209.48</v>
      </c>
      <c r="F86">
        <f t="shared" si="5"/>
        <v>255.56559999999999</v>
      </c>
      <c r="G86" t="s">
        <v>33</v>
      </c>
      <c r="H86" s="1" t="s">
        <v>34</v>
      </c>
      <c r="I86" s="1" t="s">
        <v>35</v>
      </c>
      <c r="J86">
        <v>45608</v>
      </c>
      <c r="K86" t="s">
        <v>21</v>
      </c>
      <c r="M86" t="s">
        <v>22</v>
      </c>
      <c r="N86">
        <v>74</v>
      </c>
      <c r="O86">
        <v>45608</v>
      </c>
    </row>
    <row r="87" spans="1:15" x14ac:dyDescent="0.25">
      <c r="A87">
        <v>2024</v>
      </c>
      <c r="B87">
        <v>87</v>
      </c>
      <c r="C87" t="s">
        <v>351</v>
      </c>
      <c r="D87" t="s">
        <v>352</v>
      </c>
      <c r="E87">
        <v>1920</v>
      </c>
      <c r="F87">
        <f t="shared" si="5"/>
        <v>2342.4</v>
      </c>
      <c r="G87" t="s">
        <v>353</v>
      </c>
      <c r="H87" s="1" t="s">
        <v>354</v>
      </c>
      <c r="I87" s="1" t="s">
        <v>354</v>
      </c>
      <c r="J87">
        <v>45610</v>
      </c>
      <c r="K87" t="s">
        <v>21</v>
      </c>
      <c r="M87" t="s">
        <v>22</v>
      </c>
      <c r="N87">
        <v>76</v>
      </c>
      <c r="O87">
        <v>45610</v>
      </c>
    </row>
    <row r="88" spans="1:15" x14ac:dyDescent="0.25">
      <c r="A88">
        <v>2024</v>
      </c>
      <c r="B88">
        <v>88</v>
      </c>
      <c r="C88" t="s">
        <v>355</v>
      </c>
      <c r="D88" t="s">
        <v>356</v>
      </c>
      <c r="E88">
        <v>600</v>
      </c>
      <c r="F88">
        <f t="shared" si="5"/>
        <v>732</v>
      </c>
      <c r="G88" t="s">
        <v>217</v>
      </c>
      <c r="H88" s="1">
        <v>94023440137</v>
      </c>
      <c r="I88" s="1">
        <v>94023440137</v>
      </c>
      <c r="J88">
        <v>45615</v>
      </c>
      <c r="K88" t="s">
        <v>40</v>
      </c>
      <c r="M88" t="s">
        <v>22</v>
      </c>
      <c r="N88">
        <v>54</v>
      </c>
      <c r="O88">
        <v>45615</v>
      </c>
    </row>
    <row r="89" spans="1:15" x14ac:dyDescent="0.25">
      <c r="A89">
        <v>2024</v>
      </c>
      <c r="B89">
        <v>89</v>
      </c>
      <c r="C89" t="s">
        <v>357</v>
      </c>
      <c r="D89" t="s">
        <v>358</v>
      </c>
      <c r="E89">
        <v>139.35</v>
      </c>
      <c r="F89">
        <f t="shared" si="5"/>
        <v>170.00700000000001</v>
      </c>
      <c r="G89" t="s">
        <v>359</v>
      </c>
      <c r="H89" s="1" t="s">
        <v>360</v>
      </c>
      <c r="I89" s="1" t="s">
        <v>361</v>
      </c>
      <c r="J89">
        <v>45616</v>
      </c>
      <c r="K89" t="s">
        <v>21</v>
      </c>
      <c r="M89" t="s">
        <v>22</v>
      </c>
      <c r="N89">
        <v>77</v>
      </c>
      <c r="O89">
        <v>45615</v>
      </c>
    </row>
    <row r="90" spans="1:15" x14ac:dyDescent="0.25">
      <c r="A90">
        <v>2024</v>
      </c>
      <c r="B90">
        <v>90</v>
      </c>
      <c r="C90" t="s">
        <v>362</v>
      </c>
      <c r="D90" t="s">
        <v>358</v>
      </c>
      <c r="E90">
        <f>4071+196</f>
        <v>4267</v>
      </c>
      <c r="F90">
        <f>(E90*4%)+E90</f>
        <v>4437.68</v>
      </c>
      <c r="G90" t="s">
        <v>342</v>
      </c>
      <c r="H90" s="1" t="s">
        <v>86</v>
      </c>
      <c r="I90" s="1" t="s">
        <v>86</v>
      </c>
      <c r="J90">
        <v>45616</v>
      </c>
      <c r="K90" t="s">
        <v>21</v>
      </c>
      <c r="M90" t="s">
        <v>22</v>
      </c>
      <c r="N90">
        <v>77</v>
      </c>
      <c r="O90">
        <v>45615</v>
      </c>
    </row>
    <row r="91" spans="1:15" x14ac:dyDescent="0.25">
      <c r="A91">
        <v>2024</v>
      </c>
      <c r="B91">
        <v>91</v>
      </c>
      <c r="C91" t="s">
        <v>363</v>
      </c>
      <c r="D91" t="s">
        <v>364</v>
      </c>
      <c r="E91">
        <v>9480</v>
      </c>
      <c r="F91">
        <f>(E91*22%)+E91</f>
        <v>11565.6</v>
      </c>
      <c r="G91" t="s">
        <v>257</v>
      </c>
      <c r="H91" s="1" t="s">
        <v>258</v>
      </c>
      <c r="I91" s="1" t="s">
        <v>258</v>
      </c>
      <c r="J91">
        <v>45617</v>
      </c>
      <c r="K91" t="s">
        <v>21</v>
      </c>
      <c r="M91" t="s">
        <v>22</v>
      </c>
      <c r="N91">
        <v>78</v>
      </c>
      <c r="O91">
        <v>45617</v>
      </c>
    </row>
    <row r="92" spans="1:15" ht="87.75" customHeight="1" x14ac:dyDescent="0.25">
      <c r="A92">
        <v>2024</v>
      </c>
      <c r="B92">
        <v>92</v>
      </c>
      <c r="C92" t="s">
        <v>365</v>
      </c>
      <c r="D92" t="s">
        <v>366</v>
      </c>
      <c r="E92">
        <v>20000</v>
      </c>
      <c r="F92">
        <v>20000</v>
      </c>
      <c r="G92" t="s">
        <v>367</v>
      </c>
      <c r="H92" s="1" t="s">
        <v>368</v>
      </c>
      <c r="I92" s="1" t="s">
        <v>369</v>
      </c>
      <c r="J92">
        <v>45621</v>
      </c>
      <c r="K92" t="s">
        <v>370</v>
      </c>
      <c r="M92" t="s">
        <v>371</v>
      </c>
      <c r="N92">
        <v>34</v>
      </c>
      <c r="O92">
        <v>45618</v>
      </c>
    </row>
    <row r="93" spans="1:15" x14ac:dyDescent="0.25">
      <c r="A93">
        <v>2024</v>
      </c>
      <c r="B93">
        <v>93</v>
      </c>
      <c r="C93" t="s">
        <v>372</v>
      </c>
      <c r="D93" t="s">
        <v>373</v>
      </c>
      <c r="E93">
        <v>3250</v>
      </c>
      <c r="F93">
        <f t="shared" ref="F93:F108" si="6">(E93*22%)+E93</f>
        <v>3965</v>
      </c>
      <c r="G93" t="s">
        <v>257</v>
      </c>
      <c r="H93" s="1" t="s">
        <v>258</v>
      </c>
      <c r="I93" s="1" t="s">
        <v>258</v>
      </c>
      <c r="J93">
        <v>45617</v>
      </c>
      <c r="K93" t="s">
        <v>21</v>
      </c>
      <c r="M93" t="s">
        <v>22</v>
      </c>
      <c r="N93">
        <v>79</v>
      </c>
      <c r="O93">
        <v>45621</v>
      </c>
    </row>
    <row r="94" spans="1:15" ht="74.25" customHeight="1" x14ac:dyDescent="0.25">
      <c r="A94">
        <v>2024</v>
      </c>
      <c r="B94">
        <v>94</v>
      </c>
      <c r="C94" t="s">
        <v>374</v>
      </c>
      <c r="D94" t="s">
        <v>375</v>
      </c>
      <c r="E94">
        <v>3600</v>
      </c>
      <c r="F94">
        <f t="shared" si="6"/>
        <v>4392</v>
      </c>
      <c r="G94" t="s">
        <v>342</v>
      </c>
      <c r="H94" s="1" t="s">
        <v>86</v>
      </c>
      <c r="I94" s="1" t="s">
        <v>86</v>
      </c>
      <c r="J94">
        <v>45621</v>
      </c>
      <c r="K94" t="s">
        <v>21</v>
      </c>
      <c r="M94" t="s">
        <v>22</v>
      </c>
      <c r="N94">
        <v>80</v>
      </c>
      <c r="O94">
        <v>45621</v>
      </c>
    </row>
    <row r="95" spans="1:15" x14ac:dyDescent="0.25">
      <c r="A95">
        <v>2024</v>
      </c>
      <c r="B95">
        <v>95</v>
      </c>
      <c r="C95" t="s">
        <v>376</v>
      </c>
      <c r="D95" t="s">
        <v>377</v>
      </c>
      <c r="E95">
        <v>1400</v>
      </c>
      <c r="F95">
        <f t="shared" si="6"/>
        <v>1708</v>
      </c>
      <c r="G95" t="s">
        <v>269</v>
      </c>
      <c r="H95" s="1" t="s">
        <v>111</v>
      </c>
      <c r="I95" s="1" t="s">
        <v>111</v>
      </c>
      <c r="J95">
        <v>45621</v>
      </c>
      <c r="K95" t="s">
        <v>21</v>
      </c>
      <c r="M95" t="s">
        <v>22</v>
      </c>
      <c r="N95">
        <v>80</v>
      </c>
      <c r="O95">
        <v>45621</v>
      </c>
    </row>
    <row r="96" spans="1:15" x14ac:dyDescent="0.25">
      <c r="A96">
        <v>2024</v>
      </c>
      <c r="B96">
        <v>96</v>
      </c>
      <c r="C96" t="s">
        <v>378</v>
      </c>
      <c r="D96" t="s">
        <v>379</v>
      </c>
      <c r="E96">
        <v>331.81</v>
      </c>
      <c r="F96">
        <f>(E96*10%)+E96</f>
        <v>364.99099999999999</v>
      </c>
      <c r="G96" t="s">
        <v>380</v>
      </c>
      <c r="H96" s="1" t="s">
        <v>381</v>
      </c>
      <c r="I96" t="s">
        <v>382</v>
      </c>
      <c r="J96">
        <v>45621</v>
      </c>
      <c r="K96" t="s">
        <v>21</v>
      </c>
      <c r="M96" t="s">
        <v>22</v>
      </c>
      <c r="N96">
        <v>81</v>
      </c>
      <c r="O96">
        <v>45622</v>
      </c>
    </row>
    <row r="97" spans="1:15" x14ac:dyDescent="0.25">
      <c r="A97">
        <v>2024</v>
      </c>
      <c r="B97">
        <v>97</v>
      </c>
      <c r="C97" t="s">
        <v>383</v>
      </c>
      <c r="D97" t="s">
        <v>379</v>
      </c>
      <c r="E97">
        <v>220.9</v>
      </c>
      <c r="F97">
        <f>(E97*10%)+E97</f>
        <v>242.99</v>
      </c>
      <c r="G97" t="s">
        <v>114</v>
      </c>
      <c r="H97" s="1" t="s">
        <v>115</v>
      </c>
      <c r="I97" s="1" t="s">
        <v>115</v>
      </c>
      <c r="J97">
        <v>45621</v>
      </c>
      <c r="K97" t="s">
        <v>21</v>
      </c>
      <c r="M97" t="s">
        <v>22</v>
      </c>
      <c r="N97">
        <v>81</v>
      </c>
      <c r="O97">
        <v>45622</v>
      </c>
    </row>
    <row r="98" spans="1:15" x14ac:dyDescent="0.25">
      <c r="A98">
        <v>2024</v>
      </c>
      <c r="B98">
        <v>98</v>
      </c>
      <c r="C98" t="s">
        <v>384</v>
      </c>
      <c r="D98" t="s">
        <v>385</v>
      </c>
      <c r="E98">
        <v>680</v>
      </c>
      <c r="F98">
        <f t="shared" ref="F98" si="7">(E98*22%)+E98</f>
        <v>829.6</v>
      </c>
      <c r="G98" t="s">
        <v>342</v>
      </c>
      <c r="H98" s="1" t="s">
        <v>86</v>
      </c>
      <c r="I98" s="1" t="s">
        <v>86</v>
      </c>
      <c r="J98">
        <v>45628</v>
      </c>
      <c r="K98" t="s">
        <v>21</v>
      </c>
      <c r="M98" t="s">
        <v>22</v>
      </c>
      <c r="N98">
        <v>84</v>
      </c>
      <c r="O98">
        <v>45628</v>
      </c>
    </row>
    <row r="99" spans="1:15" x14ac:dyDescent="0.25">
      <c r="A99">
        <v>2024</v>
      </c>
      <c r="B99">
        <v>99</v>
      </c>
      <c r="C99" t="s">
        <v>386</v>
      </c>
      <c r="D99" t="s">
        <v>387</v>
      </c>
      <c r="E99">
        <v>600</v>
      </c>
      <c r="F99">
        <f t="shared" si="6"/>
        <v>732</v>
      </c>
      <c r="G99" t="s">
        <v>257</v>
      </c>
      <c r="H99" s="1" t="s">
        <v>258</v>
      </c>
      <c r="I99" s="1" t="s">
        <v>258</v>
      </c>
      <c r="J99">
        <v>45628</v>
      </c>
      <c r="K99" t="s">
        <v>21</v>
      </c>
      <c r="M99" t="s">
        <v>22</v>
      </c>
      <c r="N99">
        <v>85</v>
      </c>
      <c r="O99">
        <v>45628</v>
      </c>
    </row>
    <row r="100" spans="1:15" x14ac:dyDescent="0.25">
      <c r="A100">
        <v>2024</v>
      </c>
      <c r="B100">
        <v>100</v>
      </c>
      <c r="C100" t="s">
        <v>388</v>
      </c>
      <c r="D100" t="s">
        <v>84</v>
      </c>
      <c r="E100">
        <v>30</v>
      </c>
      <c r="F100">
        <f t="shared" si="6"/>
        <v>36.6</v>
      </c>
      <c r="G100" t="s">
        <v>342</v>
      </c>
      <c r="H100" s="1" t="s">
        <v>86</v>
      </c>
      <c r="I100" s="1" t="s">
        <v>86</v>
      </c>
      <c r="J100">
        <v>45631</v>
      </c>
      <c r="K100" t="s">
        <v>87</v>
      </c>
      <c r="M100" t="s">
        <v>22</v>
      </c>
      <c r="N100">
        <v>4</v>
      </c>
      <c r="O100">
        <v>45632</v>
      </c>
    </row>
    <row r="101" spans="1:15" x14ac:dyDescent="0.25">
      <c r="A101">
        <v>2024</v>
      </c>
      <c r="B101">
        <v>101</v>
      </c>
      <c r="C101" t="s">
        <v>389</v>
      </c>
      <c r="D101" t="s">
        <v>390</v>
      </c>
      <c r="E101">
        <v>6000</v>
      </c>
      <c r="F101">
        <v>6000</v>
      </c>
      <c r="G101" t="s">
        <v>391</v>
      </c>
      <c r="H101" s="1" t="s">
        <v>392</v>
      </c>
      <c r="I101" s="1" t="s">
        <v>393</v>
      </c>
      <c r="J101">
        <v>45636</v>
      </c>
      <c r="K101" t="s">
        <v>21</v>
      </c>
      <c r="M101" t="s">
        <v>371</v>
      </c>
      <c r="N101">
        <v>88</v>
      </c>
      <c r="O101">
        <v>45636</v>
      </c>
    </row>
    <row r="102" spans="1:15" x14ac:dyDescent="0.25">
      <c r="A102">
        <v>2024</v>
      </c>
      <c r="B102">
        <v>102</v>
      </c>
      <c r="C102" t="s">
        <v>394</v>
      </c>
      <c r="D102" t="s">
        <v>395</v>
      </c>
      <c r="E102">
        <v>1639.34</v>
      </c>
      <c r="F102">
        <f t="shared" si="6"/>
        <v>1999.9947999999999</v>
      </c>
      <c r="G102" t="s">
        <v>163</v>
      </c>
      <c r="H102" s="1" t="s">
        <v>164</v>
      </c>
      <c r="I102" s="1" t="s">
        <v>165</v>
      </c>
      <c r="J102">
        <v>45636</v>
      </c>
      <c r="K102" t="s">
        <v>58</v>
      </c>
      <c r="L102" t="s">
        <v>108</v>
      </c>
      <c r="M102" t="s">
        <v>22</v>
      </c>
      <c r="N102">
        <v>29</v>
      </c>
      <c r="O102">
        <v>45636</v>
      </c>
    </row>
    <row r="103" spans="1:15" x14ac:dyDescent="0.25">
      <c r="A103">
        <v>2024</v>
      </c>
      <c r="B103">
        <v>103</v>
      </c>
      <c r="C103" t="s">
        <v>396</v>
      </c>
      <c r="D103" t="s">
        <v>397</v>
      </c>
      <c r="E103">
        <v>180</v>
      </c>
      <c r="F103">
        <f t="shared" si="6"/>
        <v>219.6</v>
      </c>
      <c r="G103" t="s">
        <v>342</v>
      </c>
      <c r="H103" s="1" t="s">
        <v>86</v>
      </c>
      <c r="I103" s="1" t="s">
        <v>86</v>
      </c>
      <c r="J103">
        <v>45643</v>
      </c>
      <c r="K103" t="s">
        <v>21</v>
      </c>
      <c r="M103" t="s">
        <v>22</v>
      </c>
      <c r="N103">
        <v>93</v>
      </c>
      <c r="O103">
        <v>45643</v>
      </c>
    </row>
    <row r="104" spans="1:15" ht="57.75" customHeight="1" x14ac:dyDescent="0.25">
      <c r="A104">
        <v>2024</v>
      </c>
      <c r="B104">
        <v>104</v>
      </c>
      <c r="C104" t="s">
        <v>398</v>
      </c>
      <c r="D104" t="s">
        <v>399</v>
      </c>
      <c r="E104">
        <v>2658</v>
      </c>
      <c r="F104">
        <f t="shared" si="6"/>
        <v>3242.76</v>
      </c>
      <c r="G104" t="s">
        <v>400</v>
      </c>
      <c r="H104" s="1" t="s">
        <v>401</v>
      </c>
      <c r="I104" s="1" t="s">
        <v>401</v>
      </c>
      <c r="J104">
        <v>45643</v>
      </c>
      <c r="K104" t="s">
        <v>282</v>
      </c>
      <c r="M104" t="s">
        <v>22</v>
      </c>
      <c r="N104">
        <v>94</v>
      </c>
      <c r="O104">
        <v>45643</v>
      </c>
    </row>
    <row r="105" spans="1:15" ht="49.5" customHeight="1" x14ac:dyDescent="0.25">
      <c r="A105">
        <v>2024</v>
      </c>
      <c r="B105">
        <v>105</v>
      </c>
      <c r="C105" t="s">
        <v>402</v>
      </c>
      <c r="D105" t="s">
        <v>403</v>
      </c>
      <c r="E105">
        <v>285</v>
      </c>
      <c r="F105">
        <f t="shared" si="6"/>
        <v>347.7</v>
      </c>
      <c r="G105" t="s">
        <v>404</v>
      </c>
      <c r="H105" s="1" t="s">
        <v>405</v>
      </c>
      <c r="I105" s="1" t="s">
        <v>405</v>
      </c>
      <c r="J105">
        <v>45645</v>
      </c>
      <c r="K105" t="s">
        <v>58</v>
      </c>
      <c r="L105" t="s">
        <v>108</v>
      </c>
      <c r="M105" t="s">
        <v>22</v>
      </c>
      <c r="N105">
        <v>30</v>
      </c>
      <c r="O105">
        <v>45642</v>
      </c>
    </row>
    <row r="106" spans="1:15" x14ac:dyDescent="0.25">
      <c r="A106">
        <v>2024</v>
      </c>
      <c r="B106">
        <v>106</v>
      </c>
      <c r="C106" t="s">
        <v>406</v>
      </c>
      <c r="D106" t="s">
        <v>407</v>
      </c>
      <c r="E106">
        <f>1680+(42)</f>
        <v>1722</v>
      </c>
      <c r="F106">
        <f t="shared" si="6"/>
        <v>2100.84</v>
      </c>
      <c r="G106" t="s">
        <v>25</v>
      </c>
      <c r="H106" s="1" t="s">
        <v>26</v>
      </c>
      <c r="I106" s="1" t="s">
        <v>26</v>
      </c>
      <c r="J106">
        <v>45649</v>
      </c>
      <c r="K106" t="s">
        <v>282</v>
      </c>
      <c r="M106" t="s">
        <v>22</v>
      </c>
      <c r="N106">
        <v>101</v>
      </c>
      <c r="O106">
        <v>45643</v>
      </c>
    </row>
    <row r="107" spans="1:15" x14ac:dyDescent="0.25">
      <c r="A107">
        <v>2024</v>
      </c>
      <c r="B107">
        <v>107</v>
      </c>
      <c r="C107" t="s">
        <v>408</v>
      </c>
      <c r="D107" t="s">
        <v>409</v>
      </c>
      <c r="E107">
        <f>42*11</f>
        <v>462</v>
      </c>
      <c r="F107">
        <f t="shared" si="6"/>
        <v>563.64</v>
      </c>
      <c r="G107" t="s">
        <v>25</v>
      </c>
      <c r="H107" s="1" t="s">
        <v>26</v>
      </c>
      <c r="I107" s="1" t="s">
        <v>26</v>
      </c>
      <c r="J107">
        <v>45649</v>
      </c>
      <c r="K107" t="s">
        <v>282</v>
      </c>
      <c r="M107" t="s">
        <v>22</v>
      </c>
      <c r="N107">
        <v>101</v>
      </c>
      <c r="O107">
        <v>45643</v>
      </c>
    </row>
    <row r="108" spans="1:15" x14ac:dyDescent="0.25">
      <c r="A108">
        <v>2024</v>
      </c>
      <c r="B108">
        <v>108</v>
      </c>
      <c r="C108" t="s">
        <v>410</v>
      </c>
      <c r="D108" t="s">
        <v>411</v>
      </c>
      <c r="E108">
        <v>4098.3599999999997</v>
      </c>
      <c r="F108">
        <f t="shared" si="6"/>
        <v>4999.9991999999993</v>
      </c>
      <c r="G108" t="s">
        <v>345</v>
      </c>
      <c r="H108" s="1" t="s">
        <v>346</v>
      </c>
      <c r="I108" s="1" t="s">
        <v>346</v>
      </c>
      <c r="J108">
        <v>45603</v>
      </c>
      <c r="K108" t="s">
        <v>295</v>
      </c>
      <c r="M108" t="s">
        <v>195</v>
      </c>
      <c r="N108">
        <v>72</v>
      </c>
      <c r="O108">
        <v>45603</v>
      </c>
    </row>
    <row r="109" spans="1:15" x14ac:dyDescent="0.25">
      <c r="A109">
        <v>2024</v>
      </c>
      <c r="B109">
        <v>109</v>
      </c>
      <c r="C109" t="s">
        <v>412</v>
      </c>
      <c r="D109" t="s">
        <v>413</v>
      </c>
      <c r="E109">
        <v>1000</v>
      </c>
      <c r="F109">
        <v>1000</v>
      </c>
      <c r="G109" t="s">
        <v>414</v>
      </c>
      <c r="H109" s="1" t="s">
        <v>415</v>
      </c>
      <c r="I109" s="1" t="s">
        <v>415</v>
      </c>
      <c r="J109">
        <v>45656</v>
      </c>
      <c r="K109" t="s">
        <v>58</v>
      </c>
      <c r="L109" t="s">
        <v>108</v>
      </c>
      <c r="M109" t="s">
        <v>22</v>
      </c>
      <c r="N109">
        <v>31</v>
      </c>
      <c r="O109">
        <v>45656</v>
      </c>
    </row>
    <row r="110" spans="1:15" x14ac:dyDescent="0.25">
      <c r="A110">
        <v>2024</v>
      </c>
      <c r="B110">
        <v>110</v>
      </c>
      <c r="C110" t="s">
        <v>416</v>
      </c>
      <c r="D110" t="s">
        <v>417</v>
      </c>
      <c r="E110">
        <v>1000</v>
      </c>
      <c r="F110">
        <v>1000</v>
      </c>
      <c r="G110" t="s">
        <v>418</v>
      </c>
      <c r="H110" s="1" t="s">
        <v>419</v>
      </c>
      <c r="I110" s="1" t="s">
        <v>419</v>
      </c>
      <c r="J110">
        <v>45656</v>
      </c>
      <c r="K110" t="s">
        <v>58</v>
      </c>
      <c r="L110" t="s">
        <v>108</v>
      </c>
      <c r="M110" t="s">
        <v>22</v>
      </c>
      <c r="N110">
        <v>32</v>
      </c>
      <c r="O110">
        <v>45656</v>
      </c>
    </row>
    <row r="111" spans="1:15" x14ac:dyDescent="0.25">
      <c r="A111">
        <v>2024</v>
      </c>
      <c r="B111">
        <v>111</v>
      </c>
      <c r="C111" t="s">
        <v>420</v>
      </c>
      <c r="D111" t="s">
        <v>421</v>
      </c>
      <c r="E111">
        <v>91700</v>
      </c>
      <c r="F111">
        <f>(E111*5%)+E111</f>
        <v>96285</v>
      </c>
      <c r="G111" t="s">
        <v>422</v>
      </c>
      <c r="H111" s="1" t="s">
        <v>423</v>
      </c>
      <c r="I111" s="1" t="s">
        <v>423</v>
      </c>
      <c r="J111">
        <v>45657</v>
      </c>
      <c r="K111" t="s">
        <v>40</v>
      </c>
      <c r="M111" t="s">
        <v>424</v>
      </c>
      <c r="N111">
        <v>62</v>
      </c>
      <c r="O111">
        <v>45657</v>
      </c>
    </row>
    <row r="112" spans="1:15" x14ac:dyDescent="0.25">
      <c r="A112">
        <v>2024</v>
      </c>
      <c r="B112">
        <v>112</v>
      </c>
      <c r="C112" t="s">
        <v>425</v>
      </c>
      <c r="D112" t="s">
        <v>421</v>
      </c>
      <c r="E112">
        <v>62996.25</v>
      </c>
      <c r="F112">
        <f t="shared" ref="F112:F115" si="8">(E112*5%)+E112</f>
        <v>66146.0625</v>
      </c>
      <c r="G112" t="s">
        <v>426</v>
      </c>
      <c r="H112" s="1" t="s">
        <v>427</v>
      </c>
      <c r="I112" s="1" t="s">
        <v>427</v>
      </c>
      <c r="J112" t="s">
        <v>428</v>
      </c>
      <c r="K112" t="s">
        <v>40</v>
      </c>
      <c r="M112" t="s">
        <v>424</v>
      </c>
      <c r="N112">
        <v>62</v>
      </c>
      <c r="O112">
        <v>45657</v>
      </c>
    </row>
    <row r="113" spans="1:15" x14ac:dyDescent="0.25">
      <c r="A113">
        <v>2024</v>
      </c>
      <c r="B113">
        <v>113</v>
      </c>
      <c r="C113" t="s">
        <v>429</v>
      </c>
      <c r="D113" t="s">
        <v>421</v>
      </c>
      <c r="E113">
        <v>18720</v>
      </c>
      <c r="F113">
        <f t="shared" si="8"/>
        <v>19656</v>
      </c>
      <c r="G113" t="s">
        <v>422</v>
      </c>
      <c r="H113" s="1" t="s">
        <v>423</v>
      </c>
      <c r="I113" s="1" t="s">
        <v>423</v>
      </c>
      <c r="J113">
        <v>45657</v>
      </c>
      <c r="K113" t="s">
        <v>40</v>
      </c>
      <c r="M113" t="s">
        <v>424</v>
      </c>
      <c r="N113">
        <v>62</v>
      </c>
      <c r="O113">
        <v>45657</v>
      </c>
    </row>
    <row r="114" spans="1:15" x14ac:dyDescent="0.25">
      <c r="A114">
        <v>2024</v>
      </c>
      <c r="B114">
        <v>114</v>
      </c>
      <c r="C114" t="s">
        <v>430</v>
      </c>
      <c r="D114" t="s">
        <v>421</v>
      </c>
      <c r="E114">
        <v>22770</v>
      </c>
      <c r="F114">
        <f t="shared" si="8"/>
        <v>23908.5</v>
      </c>
      <c r="G114" t="s">
        <v>431</v>
      </c>
      <c r="H114" s="1" t="s">
        <v>432</v>
      </c>
      <c r="I114" s="1" t="s">
        <v>432</v>
      </c>
      <c r="J114">
        <v>45657</v>
      </c>
      <c r="K114" t="s">
        <v>40</v>
      </c>
      <c r="M114" t="s">
        <v>424</v>
      </c>
      <c r="N114">
        <v>62</v>
      </c>
      <c r="O114">
        <v>45657</v>
      </c>
    </row>
    <row r="115" spans="1:15" x14ac:dyDescent="0.25">
      <c r="A115">
        <v>2024</v>
      </c>
      <c r="B115">
        <v>115</v>
      </c>
      <c r="C115" t="s">
        <v>433</v>
      </c>
      <c r="D115" t="s">
        <v>421</v>
      </c>
      <c r="E115">
        <v>41490</v>
      </c>
      <c r="F115">
        <f t="shared" si="8"/>
        <v>43564.5</v>
      </c>
      <c r="G115" t="s">
        <v>434</v>
      </c>
      <c r="H115" s="1" t="s">
        <v>435</v>
      </c>
      <c r="I115" s="1" t="s">
        <v>435</v>
      </c>
      <c r="J115">
        <v>45657</v>
      </c>
      <c r="K115" t="s">
        <v>40</v>
      </c>
      <c r="M115" t="s">
        <v>424</v>
      </c>
      <c r="N115">
        <v>62</v>
      </c>
      <c r="O115">
        <v>45657</v>
      </c>
    </row>
  </sheetData>
  <autoFilter ref="A1:Q115" xr:uid="{22F2C752-ABE7-4880-8EE5-5A9CFB3CD6F6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2024</vt:lpstr>
      <vt:lpstr>'2024'!_Hlk180484206</vt:lpstr>
      <vt:lpstr>'2024'!_Hlk183420464</vt:lpstr>
      <vt:lpstr>'2024'!_Hlk184809626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2025-06-26T08:26:31Z</dcterms:created>
  <dcterms:modified xsi:type="dcterms:W3CDTF">2025-06-26T08:30:52Z</dcterms:modified>
</cp:coreProperties>
</file>